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Default Extension="png" ContentType="image/png"/>
  <Override PartName="/xl/worksheets/sheet14.xml" ContentType="application/vnd.openxmlformats-officedocument.spreadsheetml.worksheet+xml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60" yWindow="105" windowWidth="12120" windowHeight="9780" activeTab="1"/>
  </bookViews>
  <sheets>
    <sheet name="MonthlyReport" sheetId="7" r:id="rId1"/>
    <sheet name="NewsletterReport" sheetId="12" r:id="rId2"/>
    <sheet name="BudgetToDate" sheetId="2" r:id="rId3"/>
    <sheet name="QBActualsMonth_Original" sheetId="887" r:id="rId4"/>
    <sheet name="QBActualsMonth" sheetId="8" r:id="rId5"/>
    <sheet name="QBActualsMonthLastYear_Original" sheetId="890" r:id="rId6"/>
    <sheet name="QBActualsMonthLastYear" sheetId="10" r:id="rId7"/>
    <sheet name="QBActualsYTD_Original" sheetId="893" r:id="rId8"/>
    <sheet name="QBActualsYTD" sheetId="3" r:id="rId9"/>
    <sheet name="QBActualsYTDLastYear_Original" sheetId="896" r:id="rId10"/>
    <sheet name="QBActualsYTDLastYear" sheetId="11" r:id="rId11"/>
    <sheet name="Alert" sheetId="897" state="hidden" r:id="rId12"/>
    <sheet name="QBBalanceSheetForRepor_Original" sheetId="899" r:id="rId13"/>
    <sheet name="QBBalanceSheetForReport" sheetId="9" r:id="rId14"/>
  </sheets>
  <definedNames>
    <definedName name="_xlnm.Print_Area" localSheetId="0">MonthlyReport!$A$1:$H$39</definedName>
    <definedName name="_xlnm.Print_Area" localSheetId="1">NewsletterReport!$A$1:$E$36</definedName>
    <definedName name="_xlnm.Print_Titles" localSheetId="4">QBActualsMonth!$A:$F,QBActualsMonth!$1:$1</definedName>
    <definedName name="_xlnm.Print_Titles" localSheetId="3">QBActualsMonth_Original!$A:$F,QBActualsMonth_Original!$2:$2</definedName>
    <definedName name="_xlnm.Print_Titles" localSheetId="6">QBActualsMonthLastYear!$A:$F,QBActualsMonthLastYear!$1:$1</definedName>
    <definedName name="_xlnm.Print_Titles" localSheetId="5">QBActualsMonthLastYear_Original!$A:$F,QBActualsMonthLastYear_Original!$2:$2</definedName>
    <definedName name="_xlnm.Print_Titles" localSheetId="8">QBActualsYTD!$A:$F,QBActualsYTD!$1:$1</definedName>
    <definedName name="_xlnm.Print_Titles" localSheetId="7">QBActualsYTD_Original!$A:$F,QBActualsYTD_Original!$2:$2</definedName>
    <definedName name="_xlnm.Print_Titles" localSheetId="10">QBActualsYTDLastYear!$A:$F,QBActualsYTDLastYear!$1:$1</definedName>
    <definedName name="_xlnm.Print_Titles" localSheetId="9">QBActualsYTDLastYear_Original!$A:$F,QBActualsYTDLastYear_Original!$2:$2</definedName>
    <definedName name="_xlnm.Print_Titles" localSheetId="12">QBBalanceSheetForRepor_Original!$A:$H,QBBalanceSheetForRepor_Original!$2:$2</definedName>
    <definedName name="_xlnm.Print_Titles" localSheetId="13">QBBalanceSheetForReport!$A:$H,QBBalanceSheetForReport!$1:$1</definedName>
    <definedName name="QB_COLUMN_29" localSheetId="4" hidden="1">QBActualsMonth!$G$1</definedName>
    <definedName name="QB_COLUMN_29" localSheetId="3" hidden="1">QBActualsMonth_Original!$G$2</definedName>
    <definedName name="QB_COLUMN_29" localSheetId="6" hidden="1">QBActualsMonthLastYear!$G$1</definedName>
    <definedName name="QB_COLUMN_29" localSheetId="5" hidden="1">QBActualsMonthLastYear_Original!$G$2</definedName>
    <definedName name="QB_COLUMN_29" localSheetId="8" hidden="1">QBActualsYTD!$G$1</definedName>
    <definedName name="QB_COLUMN_29" localSheetId="7" hidden="1">QBActualsYTD_Original!$G$2</definedName>
    <definedName name="QB_COLUMN_29" localSheetId="10" hidden="1">QBActualsYTDLastYear!$G$1</definedName>
    <definedName name="QB_COLUMN_29" localSheetId="9" hidden="1">QBActualsYTDLastYear_Original!$G$2</definedName>
    <definedName name="QB_COLUMN_29" localSheetId="12" hidden="1">QBBalanceSheetForRepor_Original!$I$2</definedName>
    <definedName name="QB_COLUMN_29" localSheetId="13" hidden="1">QBBalanceSheetForReport!$I$1</definedName>
    <definedName name="QB_DATA_0" localSheetId="4" hidden="1">QBActualsMonth!$4:$4,QBActualsMonth!$5:$5,QBActualsMonth!$6:$6,QBActualsMonth!$7:$7,QBActualsMonth!$10:$10,QBActualsMonth!$11:$11,QBActualsMonth!$12:$12,QBActualsMonth!$13:$13,QBActualsMonth!$16:$16,QBActualsMonth!$17:$17,QBActualsMonth!$18:$18,QBActualsMonth!$19:$19,QBActualsMonth!$21:$21,QBActualsMonth!$23:$23,QBActualsMonth!$24:$24,QBActualsMonth!$25:$25</definedName>
    <definedName name="QB_DATA_0" localSheetId="3" hidden="1">QBActualsMonth_Original!$5:$5,QBActualsMonth_Original!$6:$6,QBActualsMonth_Original!$7:$7,QBActualsMonth_Original!$8:$8,QBActualsMonth_Original!$11:$11,QBActualsMonth_Original!$12:$12,QBActualsMonth_Original!$13:$13,QBActualsMonth_Original!$14:$14,QBActualsMonth_Original!$17:$17,QBActualsMonth_Original!$18:$18,QBActualsMonth_Original!$19:$19,QBActualsMonth_Original!$20:$20,QBActualsMonth_Original!$22:$22,QBActualsMonth_Original!$24:$24,QBActualsMonth_Original!$25:$25,QBActualsMonth_Original!$26:$26</definedName>
    <definedName name="QB_DATA_0" localSheetId="6" hidden="1">QBActualsMonthLastYear!$4:$4,QBActualsMonthLastYear!$5:$5,QBActualsMonthLastYear!$6:$6,QBActualsMonthLastYear!$7:$7,QBActualsMonthLastYear!$10:$10,QBActualsMonthLastYear!$11:$11,QBActualsMonthLastYear!$12:$12,QBActualsMonthLastYear!$13:$13,QBActualsMonthLastYear!$16:$16,QBActualsMonthLastYear!$17:$17,QBActualsMonthLastYear!$18:$18,QBActualsMonthLastYear!$19:$19,QBActualsMonthLastYear!$21:$21,QBActualsMonthLastYear!$23:$23,QBActualsMonthLastYear!$24:$24,QBActualsMonthLastYear!$25:$25</definedName>
    <definedName name="QB_DATA_0" localSheetId="5" hidden="1">QBActualsMonthLastYear_Original!$5:$5,QBActualsMonthLastYear_Original!$6:$6,QBActualsMonthLastYear_Original!$7:$7,QBActualsMonthLastYear_Original!$8:$8,QBActualsMonthLastYear_Original!$11:$11,QBActualsMonthLastYear_Original!$12:$12,QBActualsMonthLastYear_Original!$13:$13,QBActualsMonthLastYear_Original!$14:$14,QBActualsMonthLastYear_Original!$17:$17,QBActualsMonthLastYear_Original!$18:$18,QBActualsMonthLastYear_Original!$19:$19,QBActualsMonthLastYear_Original!$20:$20,QBActualsMonthLastYear_Original!$22:$22,QBActualsMonthLastYear_Original!$24:$24,QBActualsMonthLastYear_Original!$25:$25,QBActualsMonthLastYear_Original!$26:$26</definedName>
    <definedName name="QB_DATA_0" localSheetId="8" hidden="1">QBActualsYTD!$4:$4,QBActualsYTD!$5:$5,QBActualsYTD!$6:$6,QBActualsYTD!$7:$7,QBActualsYTD!$10:$10,QBActualsYTD!$11:$11,QBActualsYTD!$12:$12,QBActualsYTD!$13:$13,QBActualsYTD!$16:$16,QBActualsYTD!$17:$17,QBActualsYTD!$18:$18,QBActualsYTD!$19:$19,QBActualsYTD!$21:$21,QBActualsYTD!$23:$23,QBActualsYTD!$24:$24,QBActualsYTD!$25:$25</definedName>
    <definedName name="QB_DATA_0" localSheetId="7" hidden="1">QBActualsYTD_Original!$5:$5,QBActualsYTD_Original!$6:$6,QBActualsYTD_Original!$7:$7,QBActualsYTD_Original!$8:$8,QBActualsYTD_Original!$11:$11,QBActualsYTD_Original!$12:$12,QBActualsYTD_Original!$13:$13,QBActualsYTD_Original!$14:$14,QBActualsYTD_Original!$17:$17,QBActualsYTD_Original!$18:$18,QBActualsYTD_Original!$19:$19,QBActualsYTD_Original!$20:$20,QBActualsYTD_Original!$22:$22,QBActualsYTD_Original!$24:$24,QBActualsYTD_Original!$25:$25,QBActualsYTD_Original!$26:$26</definedName>
    <definedName name="QB_DATA_0" localSheetId="10" hidden="1">QBActualsYTDLastYear!$4:$4,QBActualsYTDLastYear!$5:$5,QBActualsYTDLastYear!$6:$6,QBActualsYTDLastYear!$7:$7,QBActualsYTDLastYear!$10:$10,QBActualsYTDLastYear!$11:$11,QBActualsYTDLastYear!$12:$12,QBActualsYTDLastYear!$13:$13,QBActualsYTDLastYear!$16:$16,QBActualsYTDLastYear!$17:$17,QBActualsYTDLastYear!$18:$18,QBActualsYTDLastYear!$19:$19,QBActualsYTDLastYear!$21:$21,QBActualsYTDLastYear!$23:$23,QBActualsYTDLastYear!$24:$24,QBActualsYTDLastYear!$25:$25</definedName>
    <definedName name="QB_DATA_0" localSheetId="9" hidden="1">QBActualsYTDLastYear_Original!$5:$5,QBActualsYTDLastYear_Original!$6:$6,QBActualsYTDLastYear_Original!$7:$7,QBActualsYTDLastYear_Original!$8:$8,QBActualsYTDLastYear_Original!$11:$11,QBActualsYTDLastYear_Original!$12:$12,QBActualsYTDLastYear_Original!$13:$13,QBActualsYTDLastYear_Original!$14:$14,QBActualsYTDLastYear_Original!$17:$17,QBActualsYTDLastYear_Original!$18:$18,QBActualsYTDLastYear_Original!$19:$19,QBActualsYTDLastYear_Original!$20:$20,QBActualsYTDLastYear_Original!$22:$22,QBActualsYTDLastYear_Original!$24:$24,QBActualsYTDLastYear_Original!$25:$25,QBActualsYTDLastYear_Original!$26:$26</definedName>
    <definedName name="QB_DATA_0" localSheetId="12" hidden="1">QBBalanceSheetForRepor_Original!$7:$7,QBBalanceSheetForRepor_Original!$8:$8,QBBalanceSheetForRepor_Original!$9:$9,QBBalanceSheetForRepor_Original!$10:$10,QBBalanceSheetForRepor_Original!$11:$11,QBBalanceSheetForRepor_Original!$12:$12,QBBalanceSheetForRepor_Original!$13:$13,QBBalanceSheetForRepor_Original!$14:$14,QBBalanceSheetForRepor_Original!$17:$17,QBBalanceSheetForRepor_Original!$18:$18,QBBalanceSheetForRepor_Original!$19:$19,QBBalanceSheetForRepor_Original!$20:$20,QBBalanceSheetForRepor_Original!$23:$23,QBBalanceSheetForRepor_Original!$24:$24,QBBalanceSheetForRepor_Original!$25:$25,QBBalanceSheetForRepor_Original!$26:$26</definedName>
    <definedName name="QB_DATA_0" localSheetId="13" hidden="1">QBBalanceSheetForReport!$6:$6,QBBalanceSheetForReport!$7:$7,QBBalanceSheetForReport!$8:$8,QBBalanceSheetForReport!$9:$9,QBBalanceSheetForReport!$10:$10,QBBalanceSheetForReport!$11:$11,QBBalanceSheetForReport!$12:$12,QBBalanceSheetForReport!$13:$13,QBBalanceSheetForReport!$16:$16,QBBalanceSheetForReport!$17:$17,QBBalanceSheetForReport!$18:$18,QBBalanceSheetForReport!$19:$19,QBBalanceSheetForReport!$22:$22,QBBalanceSheetForReport!$23:$23,QBBalanceSheetForReport!$24:$24,QBBalanceSheetForReport!$25:$25</definedName>
    <definedName name="QB_DATA_1" localSheetId="4" hidden="1">QBActualsMonth!$28:$28,QBActualsMonth!$29:$29,QBActualsMonth!$30:$30,QBActualsMonth!$32:$32,QBActualsMonth!$34:$34,QBActualsMonth!$35:$35,QBActualsMonth!$36:$36,QBActualsMonth!$41:$41,QBActualsMonth!$42:$42,QBActualsMonth!$44:$44,QBActualsMonth!$45:$45,QBActualsMonth!$46:$46,QBActualsMonth!$47:$47,QBActualsMonth!$48:$48,QBActualsMonth!$49:$49,QBActualsMonth!$50:$50</definedName>
    <definedName name="QB_DATA_1" localSheetId="3" hidden="1">QBActualsMonth_Original!$29:$29,QBActualsMonth_Original!$30:$30,QBActualsMonth_Original!$31:$31,QBActualsMonth_Original!$33:$33,QBActualsMonth_Original!$35:$35,QBActualsMonth_Original!$36:$36,QBActualsMonth_Original!$37:$37,QBActualsMonth_Original!$42:$42,QBActualsMonth_Original!$43:$43,QBActualsMonth_Original!$45:$45,QBActualsMonth_Original!$46:$46,QBActualsMonth_Original!$47:$47,QBActualsMonth_Original!$48:$48,QBActualsMonth_Original!$49:$49,QBActualsMonth_Original!$50:$50,QBActualsMonth_Original!$51:$51</definedName>
    <definedName name="QB_DATA_1" localSheetId="6" hidden="1">QBActualsMonthLastYear!$28:$28,QBActualsMonthLastYear!$29:$29,QBActualsMonthLastYear!$30:$30,QBActualsMonthLastYear!$32:$32,QBActualsMonthLastYear!$34:$34,QBActualsMonthLastYear!$35:$35,QBActualsMonthLastYear!$36:$36,QBActualsMonthLastYear!$41:$41,QBActualsMonthLastYear!$42:$42,QBActualsMonthLastYear!$44:$44,QBActualsMonthLastYear!$45:$45,QBActualsMonthLastYear!$46:$46,QBActualsMonthLastYear!$47:$47,QBActualsMonthLastYear!$48:$48,QBActualsMonthLastYear!$49:$49,QBActualsMonthLastYear!$50:$50</definedName>
    <definedName name="QB_DATA_1" localSheetId="5" hidden="1">QBActualsMonthLastYear_Original!$29:$29,QBActualsMonthLastYear_Original!$30:$30,QBActualsMonthLastYear_Original!$31:$31,QBActualsMonthLastYear_Original!$33:$33,QBActualsMonthLastYear_Original!$35:$35,QBActualsMonthLastYear_Original!$36:$36,QBActualsMonthLastYear_Original!$37:$37,QBActualsMonthLastYear_Original!$42:$42,QBActualsMonthLastYear_Original!$43:$43,QBActualsMonthLastYear_Original!$45:$45,QBActualsMonthLastYear_Original!$46:$46,QBActualsMonthLastYear_Original!$47:$47,QBActualsMonthLastYear_Original!$48:$48,QBActualsMonthLastYear_Original!$49:$49,QBActualsMonthLastYear_Original!$50:$50,QBActualsMonthLastYear_Original!$51:$51</definedName>
    <definedName name="QB_DATA_1" localSheetId="8" hidden="1">QBActualsYTD!$28:$28,QBActualsYTD!$29:$29,QBActualsYTD!$30:$30,QBActualsYTD!$32:$32,QBActualsYTD!$34:$34,QBActualsYTD!$35:$35,QBActualsYTD!$36:$36,QBActualsYTD!$41:$41,QBActualsYTD!$42:$42,QBActualsYTD!$44:$44,QBActualsYTD!$45:$45,QBActualsYTD!$46:$46,QBActualsYTD!$47:$47,QBActualsYTD!$48:$48,QBActualsYTD!$49:$49,QBActualsYTD!$50:$50</definedName>
    <definedName name="QB_DATA_1" localSheetId="7" hidden="1">QBActualsYTD_Original!$29:$29,QBActualsYTD_Original!$30:$30,QBActualsYTD_Original!$31:$31,QBActualsYTD_Original!$33:$33,QBActualsYTD_Original!$35:$35,QBActualsYTD_Original!$36:$36,QBActualsYTD_Original!$37:$37,QBActualsYTD_Original!$42:$42,QBActualsYTD_Original!$43:$43,QBActualsYTD_Original!$45:$45,QBActualsYTD_Original!$46:$46,QBActualsYTD_Original!$47:$47,QBActualsYTD_Original!$48:$48,QBActualsYTD_Original!$49:$49,QBActualsYTD_Original!$50:$50,QBActualsYTD_Original!$51:$51</definedName>
    <definedName name="QB_DATA_1" localSheetId="10" hidden="1">QBActualsYTDLastYear!$28:$28,QBActualsYTDLastYear!$29:$29,QBActualsYTDLastYear!$30:$30,QBActualsYTDLastYear!$32:$32,QBActualsYTDLastYear!$34:$34,QBActualsYTDLastYear!$35:$35,QBActualsYTDLastYear!$36:$36,QBActualsYTDLastYear!$41:$41,QBActualsYTDLastYear!$42:$42,QBActualsYTDLastYear!$44:$44,QBActualsYTDLastYear!$45:$45,QBActualsYTDLastYear!$46:$46,QBActualsYTDLastYear!$47:$47,QBActualsYTDLastYear!$48:$48,QBActualsYTDLastYear!$49:$49,QBActualsYTDLastYear!$50:$50</definedName>
    <definedName name="QB_DATA_1" localSheetId="9" hidden="1">QBActualsYTDLastYear_Original!$29:$29,QBActualsYTDLastYear_Original!$30:$30,QBActualsYTDLastYear_Original!$31:$31,QBActualsYTDLastYear_Original!$33:$33,QBActualsYTDLastYear_Original!$35:$35,QBActualsYTDLastYear_Original!$36:$36,QBActualsYTDLastYear_Original!$37:$37,QBActualsYTDLastYear_Original!$42:$42,QBActualsYTDLastYear_Original!$43:$43,QBActualsYTDLastYear_Original!$45:$45,QBActualsYTDLastYear_Original!$46:$46,QBActualsYTDLastYear_Original!$47:$47,QBActualsYTDLastYear_Original!$48:$48,QBActualsYTDLastYear_Original!$49:$49,QBActualsYTDLastYear_Original!$50:$50,QBActualsYTDLastYear_Original!$51:$51</definedName>
    <definedName name="QB_DATA_1" localSheetId="12" hidden="1">QBBalanceSheetForRepor_Original!$27:$27,QBBalanceSheetForRepor_Original!$28:$28,QBBalanceSheetForRepor_Original!$29:$29,QBBalanceSheetForRepor_Original!$30:$30,QBBalanceSheetForRepor_Original!$31:$31,QBBalanceSheetForRepor_Original!$34:$34,QBBalanceSheetForRepor_Original!$35:$35,QBBalanceSheetForRepor_Original!$38:$38,QBBalanceSheetForRepor_Original!$39:$39,QBBalanceSheetForRepor_Original!$40:$40,QBBalanceSheetForRepor_Original!$41:$41,QBBalanceSheetForRepor_Original!$42:$42,QBBalanceSheetForRepor_Original!$45:$45,QBBalanceSheetForRepor_Original!$50:$50,QBBalanceSheetForRepor_Original!$56:$56,QBBalanceSheetForRepor_Original!$57:$57</definedName>
    <definedName name="QB_DATA_1" localSheetId="13" hidden="1">QBBalanceSheetForReport!$26:$26,QBBalanceSheetForReport!$27:$27,QBBalanceSheetForReport!$28:$28,QBBalanceSheetForReport!$29:$29,QBBalanceSheetForReport!$30:$30,QBBalanceSheetForReport!$33:$33,QBBalanceSheetForReport!$34:$34,QBBalanceSheetForReport!$37:$37,QBBalanceSheetForReport!$38:$38,QBBalanceSheetForReport!$39:$39,QBBalanceSheetForReport!$40:$40,QBBalanceSheetForReport!$41:$41,QBBalanceSheetForReport!$44:$44,QBBalanceSheetForReport!$49:$49,QBBalanceSheetForReport!$55:$55,QBBalanceSheetForReport!$56:$56</definedName>
    <definedName name="QB_DATA_10" localSheetId="4" hidden="1">QBActualsMonth!$241:$241,QBActualsMonth!$242:$242,QBActualsMonth!$243:$243,QBActualsMonth!$245:$245,QBActualsMonth!$246:$246,QBActualsMonth!$247:$247,QBActualsMonth!$248:$248,QBActualsMonth!$249:$249,QBActualsMonth!$250:$250</definedName>
    <definedName name="QB_DATA_10" localSheetId="3" hidden="1">QBActualsMonth_Original!$242:$242,QBActualsMonth_Original!$243:$243,QBActualsMonth_Original!$244:$244,QBActualsMonth_Original!$246:$246,QBActualsMonth_Original!$247:$247,QBActualsMonth_Original!$248:$248,QBActualsMonth_Original!$249:$249,QBActualsMonth_Original!$250:$250,QBActualsMonth_Original!$251:$251</definedName>
    <definedName name="QB_DATA_10" localSheetId="6" hidden="1">QBActualsMonthLastYear!$241:$241,QBActualsMonthLastYear!$242:$242,QBActualsMonthLastYear!$243:$243,QBActualsMonthLastYear!$245:$245,QBActualsMonthLastYear!$246:$246,QBActualsMonthLastYear!$247:$247,QBActualsMonthLastYear!$248:$248,QBActualsMonthLastYear!$249:$249,QBActualsMonthLastYear!$250:$250</definedName>
    <definedName name="QB_DATA_10" localSheetId="5" hidden="1">QBActualsMonthLastYear_Original!$242:$242,QBActualsMonthLastYear_Original!$243:$243,QBActualsMonthLastYear_Original!$244:$244,QBActualsMonthLastYear_Original!$246:$246,QBActualsMonthLastYear_Original!$247:$247,QBActualsMonthLastYear_Original!$248:$248,QBActualsMonthLastYear_Original!$249:$249,QBActualsMonthLastYear_Original!$250:$250,QBActualsMonthLastYear_Original!$251:$251</definedName>
    <definedName name="QB_DATA_10" localSheetId="8" hidden="1">QBActualsYTD!$241:$241,QBActualsYTD!$242:$242,QBActualsYTD!$243:$243,QBActualsYTD!$245:$245,QBActualsYTD!$246:$246,QBActualsYTD!$247:$247,QBActualsYTD!$248:$248,QBActualsYTD!$249:$249,QBActualsYTD!$250:$250</definedName>
    <definedName name="QB_DATA_10" localSheetId="7" hidden="1">QBActualsYTD_Original!$242:$242,QBActualsYTD_Original!$243:$243,QBActualsYTD_Original!$244:$244,QBActualsYTD_Original!$246:$246,QBActualsYTD_Original!$247:$247,QBActualsYTD_Original!$248:$248,QBActualsYTD_Original!$249:$249,QBActualsYTD_Original!$250:$250,QBActualsYTD_Original!$251:$251</definedName>
    <definedName name="QB_DATA_10" localSheetId="10" hidden="1">QBActualsYTDLastYear!$241:$241,QBActualsYTDLastYear!$242:$242,QBActualsYTDLastYear!$243:$243,QBActualsYTDLastYear!$245:$245,QBActualsYTDLastYear!$246:$246,QBActualsYTDLastYear!$247:$247,QBActualsYTDLastYear!$248:$248,QBActualsYTDLastYear!$249:$249,QBActualsYTDLastYear!$250:$250</definedName>
    <definedName name="QB_DATA_10" localSheetId="9" hidden="1">QBActualsYTDLastYear_Original!$242:$242,QBActualsYTDLastYear_Original!$243:$243,QBActualsYTDLastYear_Original!$244:$244,QBActualsYTDLastYear_Original!$246:$246,QBActualsYTDLastYear_Original!$247:$247,QBActualsYTDLastYear_Original!$248:$248,QBActualsYTDLastYear_Original!$249:$249,QBActualsYTDLastYear_Original!$250:$250,QBActualsYTDLastYear_Original!$251:$251</definedName>
    <definedName name="QB_DATA_2" localSheetId="4" hidden="1">QBActualsMonth!$51:$51,QBActualsMonth!$53:$53,QBActualsMonth!$54:$54,QBActualsMonth!$55:$55,QBActualsMonth!$56:$56,QBActualsMonth!$60:$60,QBActualsMonth!$61:$61,QBActualsMonth!$62:$62,QBActualsMonth!$63:$63,QBActualsMonth!$64:$64,QBActualsMonth!$65:$65,QBActualsMonth!$67:$67,QBActualsMonth!$68:$68,QBActualsMonth!$69:$69,QBActualsMonth!$70:$70,QBActualsMonth!$71:$71</definedName>
    <definedName name="QB_DATA_2" localSheetId="3" hidden="1">QBActualsMonth_Original!$52:$52,QBActualsMonth_Original!$54:$54,QBActualsMonth_Original!$55:$55,QBActualsMonth_Original!$56:$56,QBActualsMonth_Original!$57:$57,QBActualsMonth_Original!$61:$61,QBActualsMonth_Original!$62:$62,QBActualsMonth_Original!$63:$63,QBActualsMonth_Original!$64:$64,QBActualsMonth_Original!$65:$65,QBActualsMonth_Original!$66:$66,QBActualsMonth_Original!$68:$68,QBActualsMonth_Original!$69:$69,QBActualsMonth_Original!$70:$70,QBActualsMonth_Original!$71:$71,QBActualsMonth_Original!$72:$72</definedName>
    <definedName name="QB_DATA_2" localSheetId="6" hidden="1">QBActualsMonthLastYear!$51:$51,QBActualsMonthLastYear!$53:$53,QBActualsMonthLastYear!$54:$54,QBActualsMonthLastYear!$55:$55,QBActualsMonthLastYear!$56:$56,QBActualsMonthLastYear!$60:$60,QBActualsMonthLastYear!$61:$61,QBActualsMonthLastYear!$62:$62,QBActualsMonthLastYear!$63:$63,QBActualsMonthLastYear!$64:$64,QBActualsMonthLastYear!$65:$65,QBActualsMonthLastYear!$67:$67,QBActualsMonthLastYear!$68:$68,QBActualsMonthLastYear!$69:$69,QBActualsMonthLastYear!$70:$70,QBActualsMonthLastYear!$71:$71</definedName>
    <definedName name="QB_DATA_2" localSheetId="5" hidden="1">QBActualsMonthLastYear_Original!$52:$52,QBActualsMonthLastYear_Original!$54:$54,QBActualsMonthLastYear_Original!$55:$55,QBActualsMonthLastYear_Original!$56:$56,QBActualsMonthLastYear_Original!$57:$57,QBActualsMonthLastYear_Original!$61:$61,QBActualsMonthLastYear_Original!$62:$62,QBActualsMonthLastYear_Original!$63:$63,QBActualsMonthLastYear_Original!$64:$64,QBActualsMonthLastYear_Original!$65:$65,QBActualsMonthLastYear_Original!$66:$66,QBActualsMonthLastYear_Original!$68:$68,QBActualsMonthLastYear_Original!$69:$69,QBActualsMonthLastYear_Original!$70:$70,QBActualsMonthLastYear_Original!$71:$71,QBActualsMonthLastYear_Original!$72:$72</definedName>
    <definedName name="QB_DATA_2" localSheetId="8" hidden="1">QBActualsYTD!$51:$51,QBActualsYTD!$53:$53,QBActualsYTD!$54:$54,QBActualsYTD!$55:$55,QBActualsYTD!$56:$56,QBActualsYTD!$60:$60,QBActualsYTD!$61:$61,QBActualsYTD!$62:$62,QBActualsYTD!$63:$63,QBActualsYTD!$64:$64,QBActualsYTD!$65:$65,QBActualsYTD!$67:$67,QBActualsYTD!$68:$68,QBActualsYTD!$69:$69,QBActualsYTD!$70:$70,QBActualsYTD!$71:$71</definedName>
    <definedName name="QB_DATA_2" localSheetId="7" hidden="1">QBActualsYTD_Original!$52:$52,QBActualsYTD_Original!$54:$54,QBActualsYTD_Original!$55:$55,QBActualsYTD_Original!$56:$56,QBActualsYTD_Original!$57:$57,QBActualsYTD_Original!$61:$61,QBActualsYTD_Original!$62:$62,QBActualsYTD_Original!$63:$63,QBActualsYTD_Original!$64:$64,QBActualsYTD_Original!$65:$65,QBActualsYTD_Original!$66:$66,QBActualsYTD_Original!$68:$68,QBActualsYTD_Original!$69:$69,QBActualsYTD_Original!$70:$70,QBActualsYTD_Original!$71:$71,QBActualsYTD_Original!$72:$72</definedName>
    <definedName name="QB_DATA_2" localSheetId="10" hidden="1">QBActualsYTDLastYear!$51:$51,QBActualsYTDLastYear!$53:$53,QBActualsYTDLastYear!$54:$54,QBActualsYTDLastYear!$55:$55,QBActualsYTDLastYear!$56:$56,QBActualsYTDLastYear!$60:$60,QBActualsYTDLastYear!$61:$61,QBActualsYTDLastYear!$62:$62,QBActualsYTDLastYear!$63:$63,QBActualsYTDLastYear!$64:$64,QBActualsYTDLastYear!$65:$65,QBActualsYTDLastYear!$67:$67,QBActualsYTDLastYear!$68:$68,QBActualsYTDLastYear!$69:$69,QBActualsYTDLastYear!$70:$70,QBActualsYTDLastYear!$71:$71</definedName>
    <definedName name="QB_DATA_2" localSheetId="9" hidden="1">QBActualsYTDLastYear_Original!$52:$52,QBActualsYTDLastYear_Original!$54:$54,QBActualsYTDLastYear_Original!$55:$55,QBActualsYTDLastYear_Original!$56:$56,QBActualsYTDLastYear_Original!$57:$57,QBActualsYTDLastYear_Original!$61:$61,QBActualsYTDLastYear_Original!$62:$62,QBActualsYTDLastYear_Original!$63:$63,QBActualsYTDLastYear_Original!$64:$64,QBActualsYTDLastYear_Original!$65:$65,QBActualsYTDLastYear_Original!$66:$66,QBActualsYTDLastYear_Original!$68:$68,QBActualsYTDLastYear_Original!$69:$69,QBActualsYTDLastYear_Original!$70:$70,QBActualsYTDLastYear_Original!$71:$71,QBActualsYTDLastYear_Original!$72:$72</definedName>
    <definedName name="QB_DATA_2" localSheetId="12" hidden="1">QBBalanceSheetForRepor_Original!$58:$58,QBBalanceSheetForRepor_Original!$59:$59,QBBalanceSheetForRepor_Original!$67:$67,QBBalanceSheetForRepor_Original!$68:$68,QBBalanceSheetForRepor_Original!$69:$69,QBBalanceSheetForRepor_Original!$71:$71,QBBalanceSheetForRepor_Original!$72:$72,QBBalanceSheetForRepor_Original!$74:$74,QBBalanceSheetForRepor_Original!$75:$75,QBBalanceSheetForRepor_Original!$76:$76,QBBalanceSheetForRepor_Original!$77:$77,QBBalanceSheetForRepor_Original!$80:$80,QBBalanceSheetForRepor_Original!$81:$81,QBBalanceSheetForRepor_Original!$84:$84,QBBalanceSheetForRepor_Original!$86:$86,QBBalanceSheetForRepor_Original!$87:$87</definedName>
    <definedName name="QB_DATA_2" localSheetId="13" hidden="1">QBBalanceSheetForReport!$57:$57,QBBalanceSheetForReport!$58:$58,QBBalanceSheetForReport!$66:$66,QBBalanceSheetForReport!$67:$67,QBBalanceSheetForReport!$68:$68,QBBalanceSheetForReport!$70:$70,QBBalanceSheetForReport!$71:$71,QBBalanceSheetForReport!$73:$73,QBBalanceSheetForReport!$74:$74,QBBalanceSheetForReport!$75:$75,QBBalanceSheetForReport!$76:$76,QBBalanceSheetForReport!$79:$79,QBBalanceSheetForReport!$80:$80,QBBalanceSheetForReport!$83:$83,QBBalanceSheetForReport!$85:$85,QBBalanceSheetForReport!$86:$86</definedName>
    <definedName name="QB_DATA_3" localSheetId="4" hidden="1">QBActualsMonth!$72:$72,QBActualsMonth!$73:$73,QBActualsMonth!$76:$76,QBActualsMonth!$77:$77,QBActualsMonth!$78:$78,QBActualsMonth!$79:$79,QBActualsMonth!$80:$80,QBActualsMonth!$84:$84,QBActualsMonth!$85:$85,QBActualsMonth!$86:$86,QBActualsMonth!$87:$87,QBActualsMonth!$89:$89,QBActualsMonth!$91:$91,QBActualsMonth!$92:$92,QBActualsMonth!$93:$93,QBActualsMonth!$96:$96</definedName>
    <definedName name="QB_DATA_3" localSheetId="3" hidden="1">QBActualsMonth_Original!$73:$73,QBActualsMonth_Original!$74:$74,QBActualsMonth_Original!$77:$77,QBActualsMonth_Original!$78:$78,QBActualsMonth_Original!$79:$79,QBActualsMonth_Original!$80:$80,QBActualsMonth_Original!$81:$81,QBActualsMonth_Original!$85:$85,QBActualsMonth_Original!$86:$86,QBActualsMonth_Original!$87:$87,QBActualsMonth_Original!$88:$88,QBActualsMonth_Original!$90:$90,QBActualsMonth_Original!$92:$92,QBActualsMonth_Original!$93:$93,QBActualsMonth_Original!$94:$94,QBActualsMonth_Original!$97:$97</definedName>
    <definedName name="QB_DATA_3" localSheetId="6" hidden="1">QBActualsMonthLastYear!$72:$72,QBActualsMonthLastYear!$73:$73,QBActualsMonthLastYear!$76:$76,QBActualsMonthLastYear!$77:$77,QBActualsMonthLastYear!$78:$78,QBActualsMonthLastYear!$79:$79,QBActualsMonthLastYear!$80:$80,QBActualsMonthLastYear!$84:$84,QBActualsMonthLastYear!$85:$85,QBActualsMonthLastYear!$86:$86,QBActualsMonthLastYear!$87:$87,QBActualsMonthLastYear!$89:$89,QBActualsMonthLastYear!$91:$91,QBActualsMonthLastYear!$92:$92,QBActualsMonthLastYear!$93:$93,QBActualsMonthLastYear!$96:$96</definedName>
    <definedName name="QB_DATA_3" localSheetId="5" hidden="1">QBActualsMonthLastYear_Original!$73:$73,QBActualsMonthLastYear_Original!$74:$74,QBActualsMonthLastYear_Original!$77:$77,QBActualsMonthLastYear_Original!$78:$78,QBActualsMonthLastYear_Original!$79:$79,QBActualsMonthLastYear_Original!$80:$80,QBActualsMonthLastYear_Original!$81:$81,QBActualsMonthLastYear_Original!$85:$85,QBActualsMonthLastYear_Original!$86:$86,QBActualsMonthLastYear_Original!$87:$87,QBActualsMonthLastYear_Original!$88:$88,QBActualsMonthLastYear_Original!$90:$90,QBActualsMonthLastYear_Original!$92:$92,QBActualsMonthLastYear_Original!$93:$93,QBActualsMonthLastYear_Original!$94:$94,QBActualsMonthLastYear_Original!$97:$97</definedName>
    <definedName name="QB_DATA_3" localSheetId="8" hidden="1">QBActualsYTD!$72:$72,QBActualsYTD!$73:$73,QBActualsYTD!$76:$76,QBActualsYTD!$77:$77,QBActualsYTD!$78:$78,QBActualsYTD!$79:$79,QBActualsYTD!$80:$80,QBActualsYTD!$84:$84,QBActualsYTD!$85:$85,QBActualsYTD!$86:$86,QBActualsYTD!$87:$87,QBActualsYTD!$89:$89,QBActualsYTD!$91:$91,QBActualsYTD!$92:$92,QBActualsYTD!$93:$93,QBActualsYTD!$96:$96</definedName>
    <definedName name="QB_DATA_3" localSheetId="7" hidden="1">QBActualsYTD_Original!$73:$73,QBActualsYTD_Original!$74:$74,QBActualsYTD_Original!$77:$77,QBActualsYTD_Original!$78:$78,QBActualsYTD_Original!$79:$79,QBActualsYTD_Original!$80:$80,QBActualsYTD_Original!$81:$81,QBActualsYTD_Original!$85:$85,QBActualsYTD_Original!$86:$86,QBActualsYTD_Original!$87:$87,QBActualsYTD_Original!$88:$88,QBActualsYTD_Original!$90:$90,QBActualsYTD_Original!$92:$92,QBActualsYTD_Original!$93:$93,QBActualsYTD_Original!$94:$94,QBActualsYTD_Original!$97:$97</definedName>
    <definedName name="QB_DATA_3" localSheetId="10" hidden="1">QBActualsYTDLastYear!$72:$72,QBActualsYTDLastYear!$73:$73,QBActualsYTDLastYear!$76:$76,QBActualsYTDLastYear!$77:$77,QBActualsYTDLastYear!$78:$78,QBActualsYTDLastYear!$79:$79,QBActualsYTDLastYear!$80:$80,QBActualsYTDLastYear!$84:$84,QBActualsYTDLastYear!$85:$85,QBActualsYTDLastYear!$86:$86,QBActualsYTDLastYear!$87:$87,QBActualsYTDLastYear!$89:$89,QBActualsYTDLastYear!$91:$91,QBActualsYTDLastYear!$92:$92,QBActualsYTDLastYear!$93:$93,QBActualsYTDLastYear!$96:$96</definedName>
    <definedName name="QB_DATA_3" localSheetId="9" hidden="1">QBActualsYTDLastYear_Original!$73:$73,QBActualsYTDLastYear_Original!$74:$74,QBActualsYTDLastYear_Original!$77:$77,QBActualsYTDLastYear_Original!$78:$78,QBActualsYTDLastYear_Original!$79:$79,QBActualsYTDLastYear_Original!$80:$80,QBActualsYTDLastYear_Original!$81:$81,QBActualsYTDLastYear_Original!$85:$85,QBActualsYTDLastYear_Original!$86:$86,QBActualsYTDLastYear_Original!$87:$87,QBActualsYTDLastYear_Original!$88:$88,QBActualsYTDLastYear_Original!$90:$90,QBActualsYTDLastYear_Original!$92:$92,QBActualsYTDLastYear_Original!$93:$93,QBActualsYTDLastYear_Original!$94:$94,QBActualsYTDLastYear_Original!$97:$97</definedName>
    <definedName name="QB_DATA_3" localSheetId="12" hidden="1">QBBalanceSheetForRepor_Original!$88:$88,QBBalanceSheetForRepor_Original!$89:$89,QBBalanceSheetForRepor_Original!$90:$90,QBBalanceSheetForRepor_Original!$91:$91,QBBalanceSheetForRepor_Original!$94:$94,QBBalanceSheetForRepor_Original!$95:$95,QBBalanceSheetForRepor_Original!$97:$97,QBBalanceSheetForRepor_Original!$99:$99,QBBalanceSheetForRepor_Original!$101:$101,QBBalanceSheetForRepor_Original!$104:$104,QBBalanceSheetForRepor_Original!$105:$105,QBBalanceSheetForRepor_Original!$108:$108,QBBalanceSheetForRepor_Original!$109:$109,QBBalanceSheetForRepor_Original!$110:$110,QBBalanceSheetForRepor_Original!$111:$111,QBBalanceSheetForRepor_Original!$112:$112</definedName>
    <definedName name="QB_DATA_3" localSheetId="13" hidden="1">QBBalanceSheetForReport!$87:$87,QBBalanceSheetForReport!$88:$88,QBBalanceSheetForReport!$89:$89,QBBalanceSheetForReport!$90:$90,QBBalanceSheetForReport!$93:$93,QBBalanceSheetForReport!$94:$94,QBBalanceSheetForReport!$96:$96,QBBalanceSheetForReport!$98:$98,QBBalanceSheetForReport!$100:$100,QBBalanceSheetForReport!$103:$103,QBBalanceSheetForReport!$104:$104,QBBalanceSheetForReport!$107:$107,QBBalanceSheetForReport!$108:$108,QBBalanceSheetForReport!$109:$109,QBBalanceSheetForReport!$110:$110,QBBalanceSheetForReport!$111:$111</definedName>
    <definedName name="QB_DATA_4" localSheetId="4" hidden="1">QBActualsMonth!$97:$97,QBActualsMonth!$98:$98,QBActualsMonth!$102:$102,QBActualsMonth!$103:$103,QBActualsMonth!$104:$104,QBActualsMonth!$107:$107,QBActualsMonth!$108:$108,QBActualsMonth!$109:$109,QBActualsMonth!$112:$112,QBActualsMonth!$113:$113,QBActualsMonth!$114:$114,QBActualsMonth!$116:$116,QBActualsMonth!$117:$117,QBActualsMonth!$118:$118,QBActualsMonth!$119:$119,QBActualsMonth!$120:$120</definedName>
    <definedName name="QB_DATA_4" localSheetId="3" hidden="1">QBActualsMonth_Original!$98:$98,QBActualsMonth_Original!$99:$99,QBActualsMonth_Original!$103:$103,QBActualsMonth_Original!$104:$104,QBActualsMonth_Original!$105:$105,QBActualsMonth_Original!$108:$108,QBActualsMonth_Original!$109:$109,QBActualsMonth_Original!$110:$110,QBActualsMonth_Original!$113:$113,QBActualsMonth_Original!$114:$114,QBActualsMonth_Original!$115:$115,QBActualsMonth_Original!$117:$117,QBActualsMonth_Original!$118:$118,QBActualsMonth_Original!$119:$119,QBActualsMonth_Original!$120:$120,QBActualsMonth_Original!$121:$121</definedName>
    <definedName name="QB_DATA_4" localSheetId="6" hidden="1">QBActualsMonthLastYear!$97:$97,QBActualsMonthLastYear!$98:$98,QBActualsMonthLastYear!$102:$102,QBActualsMonthLastYear!$103:$103,QBActualsMonthLastYear!$104:$104,QBActualsMonthLastYear!$107:$107,QBActualsMonthLastYear!$108:$108,QBActualsMonthLastYear!$109:$109,QBActualsMonthLastYear!$112:$112,QBActualsMonthLastYear!$113:$113,QBActualsMonthLastYear!$114:$114,QBActualsMonthLastYear!$116:$116,QBActualsMonthLastYear!$117:$117,QBActualsMonthLastYear!$118:$118,QBActualsMonthLastYear!$119:$119,QBActualsMonthLastYear!$120:$120</definedName>
    <definedName name="QB_DATA_4" localSheetId="5" hidden="1">QBActualsMonthLastYear_Original!$98:$98,QBActualsMonthLastYear_Original!$99:$99,QBActualsMonthLastYear_Original!$103:$103,QBActualsMonthLastYear_Original!$104:$104,QBActualsMonthLastYear_Original!$105:$105,QBActualsMonthLastYear_Original!$108:$108,QBActualsMonthLastYear_Original!$109:$109,QBActualsMonthLastYear_Original!$110:$110,QBActualsMonthLastYear_Original!$113:$113,QBActualsMonthLastYear_Original!$114:$114,QBActualsMonthLastYear_Original!$115:$115,QBActualsMonthLastYear_Original!$117:$117,QBActualsMonthLastYear_Original!$118:$118,QBActualsMonthLastYear_Original!$119:$119,QBActualsMonthLastYear_Original!$120:$120,QBActualsMonthLastYear_Original!$121:$121</definedName>
    <definedName name="QB_DATA_4" localSheetId="8" hidden="1">QBActualsYTD!$97:$97,QBActualsYTD!$98:$98,QBActualsYTD!$102:$102,QBActualsYTD!$103:$103,QBActualsYTD!$104:$104,QBActualsYTD!$107:$107,QBActualsYTD!$108:$108,QBActualsYTD!$109:$109,QBActualsYTD!$112:$112,QBActualsYTD!$113:$113,QBActualsYTD!$114:$114,QBActualsYTD!$116:$116,QBActualsYTD!$117:$117,QBActualsYTD!$118:$118,QBActualsYTD!$119:$119,QBActualsYTD!$120:$120</definedName>
    <definedName name="QB_DATA_4" localSheetId="7" hidden="1">QBActualsYTD_Original!$98:$98,QBActualsYTD_Original!$99:$99,QBActualsYTD_Original!$103:$103,QBActualsYTD_Original!$104:$104,QBActualsYTD_Original!$105:$105,QBActualsYTD_Original!$108:$108,QBActualsYTD_Original!$109:$109,QBActualsYTD_Original!$110:$110,QBActualsYTD_Original!$113:$113,QBActualsYTD_Original!$114:$114,QBActualsYTD_Original!$115:$115,QBActualsYTD_Original!$117:$117,QBActualsYTD_Original!$118:$118,QBActualsYTD_Original!$119:$119,QBActualsYTD_Original!$120:$120,QBActualsYTD_Original!$121:$121</definedName>
    <definedName name="QB_DATA_4" localSheetId="10" hidden="1">QBActualsYTDLastYear!$97:$97,QBActualsYTDLastYear!$98:$98,QBActualsYTDLastYear!$102:$102,QBActualsYTDLastYear!$103:$103,QBActualsYTDLastYear!$104:$104,QBActualsYTDLastYear!$107:$107,QBActualsYTDLastYear!$108:$108,QBActualsYTDLastYear!$109:$109,QBActualsYTDLastYear!$112:$112,QBActualsYTDLastYear!$113:$113,QBActualsYTDLastYear!$114:$114,QBActualsYTDLastYear!$116:$116,QBActualsYTDLastYear!$117:$117,QBActualsYTDLastYear!$118:$118,QBActualsYTDLastYear!$119:$119,QBActualsYTDLastYear!$120:$120</definedName>
    <definedName name="QB_DATA_4" localSheetId="9" hidden="1">QBActualsYTDLastYear_Original!$98:$98,QBActualsYTDLastYear_Original!$99:$99,QBActualsYTDLastYear_Original!$103:$103,QBActualsYTDLastYear_Original!$104:$104,QBActualsYTDLastYear_Original!$105:$105,QBActualsYTDLastYear_Original!$108:$108,QBActualsYTDLastYear_Original!$109:$109,QBActualsYTDLastYear_Original!$110:$110,QBActualsYTDLastYear_Original!$113:$113,QBActualsYTDLastYear_Original!$114:$114,QBActualsYTDLastYear_Original!$115:$115,QBActualsYTDLastYear_Original!$117:$117,QBActualsYTDLastYear_Original!$118:$118,QBActualsYTDLastYear_Original!$119:$119,QBActualsYTDLastYear_Original!$120:$120,QBActualsYTDLastYear_Original!$121:$121</definedName>
    <definedName name="QB_DATA_4" localSheetId="12" hidden="1">QBBalanceSheetForRepor_Original!$113:$113,QBBalanceSheetForRepor_Original!$114:$114,QBBalanceSheetForRepor_Original!$116:$116,QBBalanceSheetForRepor_Original!$117:$117,QBBalanceSheetForRepor_Original!$121:$121,QBBalanceSheetForRepor_Original!$122:$122,QBBalanceSheetForRepor_Original!$123:$123,QBBalanceSheetForRepor_Original!$124:$124,QBBalanceSheetForRepor_Original!$127:$127,QBBalanceSheetForRepor_Original!$128:$128,QBBalanceSheetForRepor_Original!$129:$129,QBBalanceSheetForRepor_Original!$130:$130,QBBalanceSheetForRepor_Original!$131:$131,QBBalanceSheetForRepor_Original!$132:$132,QBBalanceSheetForRepor_Original!$135:$135,QBBalanceSheetForRepor_Original!$136:$136</definedName>
    <definedName name="QB_DATA_4" localSheetId="13" hidden="1">QBBalanceSheetForReport!$112:$112,QBBalanceSheetForReport!$113:$113,QBBalanceSheetForReport!$115:$115,QBBalanceSheetForReport!$116:$116,QBBalanceSheetForReport!$120:$120,QBBalanceSheetForReport!$121:$121,QBBalanceSheetForReport!$122:$122,QBBalanceSheetForReport!$123:$123,QBBalanceSheetForReport!$126:$126,QBBalanceSheetForReport!$127:$127,QBBalanceSheetForReport!$128:$128,QBBalanceSheetForReport!$129:$129,QBBalanceSheetForReport!$130:$130,QBBalanceSheetForReport!$131:$131,QBBalanceSheetForReport!$134:$134,QBBalanceSheetForReport!$135:$135</definedName>
    <definedName name="QB_DATA_5" localSheetId="4" hidden="1">QBActualsMonth!$121:$121,QBActualsMonth!$122:$122,QBActualsMonth!$124:$124,QBActualsMonth!$125:$125,QBActualsMonth!$126:$126,QBActualsMonth!$130:$130,QBActualsMonth!$131:$131,QBActualsMonth!$132:$132,QBActualsMonth!$133:$133,QBActualsMonth!$136:$136,QBActualsMonth!$137:$137,QBActualsMonth!$138:$138,QBActualsMonth!$140:$140,QBActualsMonth!$144:$144,QBActualsMonth!$145:$145,QBActualsMonth!$146:$146</definedName>
    <definedName name="QB_DATA_5" localSheetId="3" hidden="1">QBActualsMonth_Original!$122:$122,QBActualsMonth_Original!$123:$123,QBActualsMonth_Original!$125:$125,QBActualsMonth_Original!$126:$126,QBActualsMonth_Original!$127:$127,QBActualsMonth_Original!$131:$131,QBActualsMonth_Original!$132:$132,QBActualsMonth_Original!$133:$133,QBActualsMonth_Original!$134:$134,QBActualsMonth_Original!$137:$137,QBActualsMonth_Original!$138:$138,QBActualsMonth_Original!$139:$139,QBActualsMonth_Original!$141:$141,QBActualsMonth_Original!$145:$145,QBActualsMonth_Original!$146:$146,QBActualsMonth_Original!$147:$147</definedName>
    <definedName name="QB_DATA_5" localSheetId="6" hidden="1">QBActualsMonthLastYear!$121:$121,QBActualsMonthLastYear!$122:$122,QBActualsMonthLastYear!$124:$124,QBActualsMonthLastYear!$125:$125,QBActualsMonthLastYear!$126:$126,QBActualsMonthLastYear!$130:$130,QBActualsMonthLastYear!$131:$131,QBActualsMonthLastYear!$132:$132,QBActualsMonthLastYear!$133:$133,QBActualsMonthLastYear!$136:$136,QBActualsMonthLastYear!$137:$137,QBActualsMonthLastYear!$138:$138,QBActualsMonthLastYear!$140:$140,QBActualsMonthLastYear!$144:$144,QBActualsMonthLastYear!$145:$145,QBActualsMonthLastYear!$146:$146</definedName>
    <definedName name="QB_DATA_5" localSheetId="5" hidden="1">QBActualsMonthLastYear_Original!$122:$122,QBActualsMonthLastYear_Original!$123:$123,QBActualsMonthLastYear_Original!$125:$125,QBActualsMonthLastYear_Original!$126:$126,QBActualsMonthLastYear_Original!$127:$127,QBActualsMonthLastYear_Original!$131:$131,QBActualsMonthLastYear_Original!$132:$132,QBActualsMonthLastYear_Original!$133:$133,QBActualsMonthLastYear_Original!$134:$134,QBActualsMonthLastYear_Original!$137:$137,QBActualsMonthLastYear_Original!$138:$138,QBActualsMonthLastYear_Original!$139:$139,QBActualsMonthLastYear_Original!$141:$141,QBActualsMonthLastYear_Original!$145:$145,QBActualsMonthLastYear_Original!$146:$146,QBActualsMonthLastYear_Original!$147:$147</definedName>
    <definedName name="QB_DATA_5" localSheetId="8" hidden="1">QBActualsYTD!$121:$121,QBActualsYTD!$122:$122,QBActualsYTD!$124:$124,QBActualsYTD!$125:$125,QBActualsYTD!$126:$126,QBActualsYTD!$130:$130,QBActualsYTD!$131:$131,QBActualsYTD!$132:$132,QBActualsYTD!$133:$133,QBActualsYTD!$136:$136,QBActualsYTD!$137:$137,QBActualsYTD!$138:$138,QBActualsYTD!$140:$140,QBActualsYTD!$144:$144,QBActualsYTD!$145:$145,QBActualsYTD!$146:$146</definedName>
    <definedName name="QB_DATA_5" localSheetId="7" hidden="1">QBActualsYTD_Original!$122:$122,QBActualsYTD_Original!$123:$123,QBActualsYTD_Original!$125:$125,QBActualsYTD_Original!$126:$126,QBActualsYTD_Original!$127:$127,QBActualsYTD_Original!$131:$131,QBActualsYTD_Original!$132:$132,QBActualsYTD_Original!$133:$133,QBActualsYTD_Original!$134:$134,QBActualsYTD_Original!$137:$137,QBActualsYTD_Original!$138:$138,QBActualsYTD_Original!$139:$139,QBActualsYTD_Original!$141:$141,QBActualsYTD_Original!$145:$145,QBActualsYTD_Original!$146:$146,QBActualsYTD_Original!$147:$147</definedName>
    <definedName name="QB_DATA_5" localSheetId="10" hidden="1">QBActualsYTDLastYear!$121:$121,QBActualsYTDLastYear!$122:$122,QBActualsYTDLastYear!$124:$124,QBActualsYTDLastYear!$125:$125,QBActualsYTDLastYear!$126:$126,QBActualsYTDLastYear!$130:$130,QBActualsYTDLastYear!$131:$131,QBActualsYTDLastYear!$132:$132,QBActualsYTDLastYear!$133:$133,QBActualsYTDLastYear!$136:$136,QBActualsYTDLastYear!$137:$137,QBActualsYTDLastYear!$138:$138,QBActualsYTDLastYear!$140:$140,QBActualsYTDLastYear!$144:$144,QBActualsYTDLastYear!$145:$145,QBActualsYTDLastYear!$146:$146</definedName>
    <definedName name="QB_DATA_5" localSheetId="9" hidden="1">QBActualsYTDLastYear_Original!$122:$122,QBActualsYTDLastYear_Original!$123:$123,QBActualsYTDLastYear_Original!$125:$125,QBActualsYTDLastYear_Original!$126:$126,QBActualsYTDLastYear_Original!$127:$127,QBActualsYTDLastYear_Original!$131:$131,QBActualsYTDLastYear_Original!$132:$132,QBActualsYTDLastYear_Original!$133:$133,QBActualsYTDLastYear_Original!$134:$134,QBActualsYTDLastYear_Original!$137:$137,QBActualsYTDLastYear_Original!$138:$138,QBActualsYTDLastYear_Original!$139:$139,QBActualsYTDLastYear_Original!$141:$141,QBActualsYTDLastYear_Original!$145:$145,QBActualsYTDLastYear_Original!$146:$146,QBActualsYTDLastYear_Original!$147:$147</definedName>
    <definedName name="QB_DATA_5" localSheetId="12" hidden="1">QBBalanceSheetForRepor_Original!$138:$138,QBBalanceSheetForRepor_Original!$139:$139,QBBalanceSheetForRepor_Original!$140:$140,QBBalanceSheetForRepor_Original!$141:$141,QBBalanceSheetForRepor_Original!$142:$142,QBBalanceSheetForRepor_Original!$143:$143,QBBalanceSheetForRepor_Original!$144:$144,QBBalanceSheetForRepor_Original!$145:$145,QBBalanceSheetForRepor_Original!$151:$151,QBBalanceSheetForRepor_Original!$152:$152,QBBalanceSheetForRepor_Original!$153:$153,QBBalanceSheetForRepor_Original!$158:$158,QBBalanceSheetForRepor_Original!$159:$159,QBBalanceSheetForRepor_Original!$160:$160</definedName>
    <definedName name="QB_DATA_5" localSheetId="13" hidden="1">QBBalanceSheetForReport!$137:$137,QBBalanceSheetForReport!$138:$138,QBBalanceSheetForReport!$139:$139,QBBalanceSheetForReport!$140:$140,QBBalanceSheetForReport!$141:$141,QBBalanceSheetForReport!$142:$142,QBBalanceSheetForReport!$143:$143,QBBalanceSheetForReport!$144:$144,QBBalanceSheetForReport!$150:$150,QBBalanceSheetForReport!$151:$151,QBBalanceSheetForReport!$152:$152,QBBalanceSheetForReport!$157:$157,QBBalanceSheetForReport!$158:$158,QBBalanceSheetForReport!$159:$159</definedName>
    <definedName name="QB_DATA_6" localSheetId="4" hidden="1">QBActualsMonth!$148:$148,QBActualsMonth!$150:$150,QBActualsMonth!$151:$151,QBActualsMonth!$152:$152,QBActualsMonth!$154:$154,QBActualsMonth!$156:$156,QBActualsMonth!$157:$157,QBActualsMonth!$158:$158,QBActualsMonth!$160:$160,QBActualsMonth!$161:$161,QBActualsMonth!$164:$164,QBActualsMonth!$166:$166,QBActualsMonth!$167:$167,QBActualsMonth!$168:$168,QBActualsMonth!$171:$171,QBActualsMonth!$172:$172</definedName>
    <definedName name="QB_DATA_6" localSheetId="3" hidden="1">QBActualsMonth_Original!$149:$149,QBActualsMonth_Original!$151:$151,QBActualsMonth_Original!$152:$152,QBActualsMonth_Original!$153:$153,QBActualsMonth_Original!$155:$155,QBActualsMonth_Original!$157:$157,QBActualsMonth_Original!$158:$158,QBActualsMonth_Original!$159:$159,QBActualsMonth_Original!$161:$161,QBActualsMonth_Original!$162:$162,QBActualsMonth_Original!$165:$165,QBActualsMonth_Original!$167:$167,QBActualsMonth_Original!$168:$168,QBActualsMonth_Original!$169:$169,QBActualsMonth_Original!$172:$172,QBActualsMonth_Original!$173:$173</definedName>
    <definedName name="QB_DATA_6" localSheetId="6" hidden="1">QBActualsMonthLastYear!$148:$148,QBActualsMonthLastYear!$150:$150,QBActualsMonthLastYear!$151:$151,QBActualsMonthLastYear!$152:$152,QBActualsMonthLastYear!$154:$154,QBActualsMonthLastYear!$156:$156,QBActualsMonthLastYear!$157:$157,QBActualsMonthLastYear!$158:$158,QBActualsMonthLastYear!$160:$160,QBActualsMonthLastYear!$161:$161,QBActualsMonthLastYear!$164:$164,QBActualsMonthLastYear!$166:$166,QBActualsMonthLastYear!$167:$167,QBActualsMonthLastYear!$168:$168,QBActualsMonthLastYear!$171:$171,QBActualsMonthLastYear!$172:$172</definedName>
    <definedName name="QB_DATA_6" localSheetId="5" hidden="1">QBActualsMonthLastYear_Original!$149:$149,QBActualsMonthLastYear_Original!$151:$151,QBActualsMonthLastYear_Original!$152:$152,QBActualsMonthLastYear_Original!$153:$153,QBActualsMonthLastYear_Original!$155:$155,QBActualsMonthLastYear_Original!$157:$157,QBActualsMonthLastYear_Original!$158:$158,QBActualsMonthLastYear_Original!$159:$159,QBActualsMonthLastYear_Original!$161:$161,QBActualsMonthLastYear_Original!$162:$162,QBActualsMonthLastYear_Original!$165:$165,QBActualsMonthLastYear_Original!$167:$167,QBActualsMonthLastYear_Original!$168:$168,QBActualsMonthLastYear_Original!$169:$169,QBActualsMonthLastYear_Original!$172:$172,QBActualsMonthLastYear_Original!$173:$173</definedName>
    <definedName name="QB_DATA_6" localSheetId="8" hidden="1">QBActualsYTD!$148:$148,QBActualsYTD!$150:$150,QBActualsYTD!$151:$151,QBActualsYTD!$152:$152,QBActualsYTD!$154:$154,QBActualsYTD!$156:$156,QBActualsYTD!$157:$157,QBActualsYTD!$158:$158,QBActualsYTD!$160:$160,QBActualsYTD!$161:$161,QBActualsYTD!$164:$164,QBActualsYTD!$166:$166,QBActualsYTD!$167:$167,QBActualsYTD!$168:$168,QBActualsYTD!$171:$171,QBActualsYTD!$172:$172</definedName>
    <definedName name="QB_DATA_6" localSheetId="7" hidden="1">QBActualsYTD_Original!$149:$149,QBActualsYTD_Original!$151:$151,QBActualsYTD_Original!$152:$152,QBActualsYTD_Original!$153:$153,QBActualsYTD_Original!$155:$155,QBActualsYTD_Original!$157:$157,QBActualsYTD_Original!$158:$158,QBActualsYTD_Original!$159:$159,QBActualsYTD_Original!$161:$161,QBActualsYTD_Original!$162:$162,QBActualsYTD_Original!$165:$165,QBActualsYTD_Original!$167:$167,QBActualsYTD_Original!$168:$168,QBActualsYTD_Original!$169:$169,QBActualsYTD_Original!$172:$172,QBActualsYTD_Original!$173:$173</definedName>
    <definedName name="QB_DATA_6" localSheetId="10" hidden="1">QBActualsYTDLastYear!$148:$148,QBActualsYTDLastYear!$150:$150,QBActualsYTDLastYear!$151:$151,QBActualsYTDLastYear!$152:$152,QBActualsYTDLastYear!$154:$154,QBActualsYTDLastYear!$156:$156,QBActualsYTDLastYear!$157:$157,QBActualsYTDLastYear!$158:$158,QBActualsYTDLastYear!$160:$160,QBActualsYTDLastYear!$161:$161,QBActualsYTDLastYear!$164:$164,QBActualsYTDLastYear!$166:$166,QBActualsYTDLastYear!$167:$167,QBActualsYTDLastYear!$168:$168,QBActualsYTDLastYear!$171:$171,QBActualsYTDLastYear!$172:$172</definedName>
    <definedName name="QB_DATA_6" localSheetId="9" hidden="1">QBActualsYTDLastYear_Original!$149:$149,QBActualsYTDLastYear_Original!$151:$151,QBActualsYTDLastYear_Original!$152:$152,QBActualsYTDLastYear_Original!$153:$153,QBActualsYTDLastYear_Original!$155:$155,QBActualsYTDLastYear_Original!$157:$157,QBActualsYTDLastYear_Original!$158:$158,QBActualsYTDLastYear_Original!$159:$159,QBActualsYTDLastYear_Original!$161:$161,QBActualsYTDLastYear_Original!$162:$162,QBActualsYTDLastYear_Original!$165:$165,QBActualsYTDLastYear_Original!$167:$167,QBActualsYTDLastYear_Original!$168:$168,QBActualsYTDLastYear_Original!$169:$169,QBActualsYTDLastYear_Original!$172:$172,QBActualsYTDLastYear_Original!$173:$173</definedName>
    <definedName name="QB_DATA_7" localSheetId="4" hidden="1">QBActualsMonth!$173:$173,QBActualsMonth!$174:$174,QBActualsMonth!$177:$177,QBActualsMonth!$178:$178,QBActualsMonth!$179:$179,QBActualsMonth!$180:$180,QBActualsMonth!$181:$181,QBActualsMonth!$182:$182,QBActualsMonth!$185:$185,QBActualsMonth!$186:$186,QBActualsMonth!$187:$187,QBActualsMonth!$188:$188,QBActualsMonth!$189:$189,QBActualsMonth!$190:$190,QBActualsMonth!$193:$193,QBActualsMonth!$194:$194</definedName>
    <definedName name="QB_DATA_7" localSheetId="3" hidden="1">QBActualsMonth_Original!$174:$174,QBActualsMonth_Original!$175:$175,QBActualsMonth_Original!$178:$178,QBActualsMonth_Original!$179:$179,QBActualsMonth_Original!$180:$180,QBActualsMonth_Original!$181:$181,QBActualsMonth_Original!$182:$182,QBActualsMonth_Original!$183:$183,QBActualsMonth_Original!$186:$186,QBActualsMonth_Original!$187:$187,QBActualsMonth_Original!$188:$188,QBActualsMonth_Original!$189:$189,QBActualsMonth_Original!$190:$190,QBActualsMonth_Original!$191:$191,QBActualsMonth_Original!$194:$194,QBActualsMonth_Original!$195:$195</definedName>
    <definedName name="QB_DATA_7" localSheetId="6" hidden="1">QBActualsMonthLastYear!$173:$173,QBActualsMonthLastYear!$174:$174,QBActualsMonthLastYear!$177:$177,QBActualsMonthLastYear!$178:$178,QBActualsMonthLastYear!$179:$179,QBActualsMonthLastYear!$180:$180,QBActualsMonthLastYear!$181:$181,QBActualsMonthLastYear!$182:$182,QBActualsMonthLastYear!$185:$185,QBActualsMonthLastYear!$186:$186,QBActualsMonthLastYear!$187:$187,QBActualsMonthLastYear!$188:$188,QBActualsMonthLastYear!$189:$189,QBActualsMonthLastYear!$190:$190,QBActualsMonthLastYear!$193:$193,QBActualsMonthLastYear!$194:$194</definedName>
    <definedName name="QB_DATA_7" localSheetId="5" hidden="1">QBActualsMonthLastYear_Original!$174:$174,QBActualsMonthLastYear_Original!$175:$175,QBActualsMonthLastYear_Original!$178:$178,QBActualsMonthLastYear_Original!$179:$179,QBActualsMonthLastYear_Original!$180:$180,QBActualsMonthLastYear_Original!$181:$181,QBActualsMonthLastYear_Original!$182:$182,QBActualsMonthLastYear_Original!$183:$183,QBActualsMonthLastYear_Original!$186:$186,QBActualsMonthLastYear_Original!$187:$187,QBActualsMonthLastYear_Original!$188:$188,QBActualsMonthLastYear_Original!$189:$189,QBActualsMonthLastYear_Original!$190:$190,QBActualsMonthLastYear_Original!$191:$191,QBActualsMonthLastYear_Original!$194:$194,QBActualsMonthLastYear_Original!$195:$195</definedName>
    <definedName name="QB_DATA_7" localSheetId="8" hidden="1">QBActualsYTD!$173:$173,QBActualsYTD!$174:$174,QBActualsYTD!$177:$177,QBActualsYTD!$178:$178,QBActualsYTD!$179:$179,QBActualsYTD!$180:$180,QBActualsYTD!$181:$181,QBActualsYTD!$182:$182,QBActualsYTD!$185:$185,QBActualsYTD!$186:$186,QBActualsYTD!$187:$187,QBActualsYTD!$188:$188,QBActualsYTD!$189:$189,QBActualsYTD!$190:$190,QBActualsYTD!$193:$193,QBActualsYTD!$194:$194</definedName>
    <definedName name="QB_DATA_7" localSheetId="7" hidden="1">QBActualsYTD_Original!$174:$174,QBActualsYTD_Original!$175:$175,QBActualsYTD_Original!$178:$178,QBActualsYTD_Original!$179:$179,QBActualsYTD_Original!$180:$180,QBActualsYTD_Original!$181:$181,QBActualsYTD_Original!$182:$182,QBActualsYTD_Original!$183:$183,QBActualsYTD_Original!$186:$186,QBActualsYTD_Original!$187:$187,QBActualsYTD_Original!$188:$188,QBActualsYTD_Original!$189:$189,QBActualsYTD_Original!$190:$190,QBActualsYTD_Original!$191:$191,QBActualsYTD_Original!$194:$194,QBActualsYTD_Original!$195:$195</definedName>
    <definedName name="QB_DATA_7" localSheetId="10" hidden="1">QBActualsYTDLastYear!$173:$173,QBActualsYTDLastYear!$174:$174,QBActualsYTDLastYear!$177:$177,QBActualsYTDLastYear!$178:$178,QBActualsYTDLastYear!$179:$179,QBActualsYTDLastYear!$180:$180,QBActualsYTDLastYear!$181:$181,QBActualsYTDLastYear!$182:$182,QBActualsYTDLastYear!$185:$185,QBActualsYTDLastYear!$186:$186,QBActualsYTDLastYear!$187:$187,QBActualsYTDLastYear!$188:$188,QBActualsYTDLastYear!$189:$189,QBActualsYTDLastYear!$190:$190,QBActualsYTDLastYear!$193:$193,QBActualsYTDLastYear!$194:$194</definedName>
    <definedName name="QB_DATA_7" localSheetId="9" hidden="1">QBActualsYTDLastYear_Original!$174:$174,QBActualsYTDLastYear_Original!$175:$175,QBActualsYTDLastYear_Original!$178:$178,QBActualsYTDLastYear_Original!$179:$179,QBActualsYTDLastYear_Original!$180:$180,QBActualsYTDLastYear_Original!$181:$181,QBActualsYTDLastYear_Original!$182:$182,QBActualsYTDLastYear_Original!$183:$183,QBActualsYTDLastYear_Original!$186:$186,QBActualsYTDLastYear_Original!$187:$187,QBActualsYTDLastYear_Original!$188:$188,QBActualsYTDLastYear_Original!$189:$189,QBActualsYTDLastYear_Original!$190:$190,QBActualsYTDLastYear_Original!$191:$191,QBActualsYTDLastYear_Original!$194:$194,QBActualsYTDLastYear_Original!$195:$195</definedName>
    <definedName name="QB_DATA_8" localSheetId="4" hidden="1">QBActualsMonth!$195:$195,QBActualsMonth!$196:$196,QBActualsMonth!$197:$197,QBActualsMonth!$200:$200,QBActualsMonth!$201:$201,QBActualsMonth!$202:$202,QBActualsMonth!$205:$205,QBActualsMonth!$206:$206,QBActualsMonth!$207:$207,QBActualsMonth!$210:$210,QBActualsMonth!$211:$211,QBActualsMonth!$212:$212,QBActualsMonth!$214:$214,QBActualsMonth!$217:$217,QBActualsMonth!$218:$218,QBActualsMonth!$219:$219</definedName>
    <definedName name="QB_DATA_8" localSheetId="3" hidden="1">QBActualsMonth_Original!$196:$196,QBActualsMonth_Original!$197:$197,QBActualsMonth_Original!$198:$198,QBActualsMonth_Original!$201:$201,QBActualsMonth_Original!$202:$202,QBActualsMonth_Original!$203:$203,QBActualsMonth_Original!$206:$206,QBActualsMonth_Original!$207:$207,QBActualsMonth_Original!$208:$208,QBActualsMonth_Original!$211:$211,QBActualsMonth_Original!$212:$212,QBActualsMonth_Original!$213:$213,QBActualsMonth_Original!$215:$215,QBActualsMonth_Original!$218:$218,QBActualsMonth_Original!$219:$219,QBActualsMonth_Original!$220:$220</definedName>
    <definedName name="QB_DATA_8" localSheetId="6" hidden="1">QBActualsMonthLastYear!$195:$195,QBActualsMonthLastYear!$196:$196,QBActualsMonthLastYear!$197:$197,QBActualsMonthLastYear!$200:$200,QBActualsMonthLastYear!$201:$201,QBActualsMonthLastYear!$202:$202,QBActualsMonthLastYear!$205:$205,QBActualsMonthLastYear!$206:$206,QBActualsMonthLastYear!$207:$207,QBActualsMonthLastYear!$210:$210,QBActualsMonthLastYear!$211:$211,QBActualsMonthLastYear!$212:$212,QBActualsMonthLastYear!$214:$214,QBActualsMonthLastYear!$217:$217,QBActualsMonthLastYear!$218:$218,QBActualsMonthLastYear!$219:$219</definedName>
    <definedName name="QB_DATA_8" localSheetId="5" hidden="1">QBActualsMonthLastYear_Original!$196:$196,QBActualsMonthLastYear_Original!$197:$197,QBActualsMonthLastYear_Original!$198:$198,QBActualsMonthLastYear_Original!$201:$201,QBActualsMonthLastYear_Original!$202:$202,QBActualsMonthLastYear_Original!$203:$203,QBActualsMonthLastYear_Original!$206:$206,QBActualsMonthLastYear_Original!$207:$207,QBActualsMonthLastYear_Original!$208:$208,QBActualsMonthLastYear_Original!$211:$211,QBActualsMonthLastYear_Original!$212:$212,QBActualsMonthLastYear_Original!$213:$213,QBActualsMonthLastYear_Original!$215:$215,QBActualsMonthLastYear_Original!$218:$218,QBActualsMonthLastYear_Original!$219:$219,QBActualsMonthLastYear_Original!$220:$220</definedName>
    <definedName name="QB_DATA_8" localSheetId="8" hidden="1">QBActualsYTD!$195:$195,QBActualsYTD!$196:$196,QBActualsYTD!$197:$197,QBActualsYTD!$200:$200,QBActualsYTD!$201:$201,QBActualsYTD!$202:$202,QBActualsYTD!$205:$205,QBActualsYTD!$206:$206,QBActualsYTD!$207:$207,QBActualsYTD!$210:$210,QBActualsYTD!$211:$211,QBActualsYTD!$212:$212,QBActualsYTD!$214:$214,QBActualsYTD!$217:$217,QBActualsYTD!$218:$218,QBActualsYTD!$219:$219</definedName>
    <definedName name="QB_DATA_8" localSheetId="7" hidden="1">QBActualsYTD_Original!$196:$196,QBActualsYTD_Original!$197:$197,QBActualsYTD_Original!$198:$198,QBActualsYTD_Original!$201:$201,QBActualsYTD_Original!$202:$202,QBActualsYTD_Original!$203:$203,QBActualsYTD_Original!$206:$206,QBActualsYTD_Original!$207:$207,QBActualsYTD_Original!$208:$208,QBActualsYTD_Original!$211:$211,QBActualsYTD_Original!$212:$212,QBActualsYTD_Original!$213:$213,QBActualsYTD_Original!$215:$215,QBActualsYTD_Original!$218:$218,QBActualsYTD_Original!$219:$219,QBActualsYTD_Original!$220:$220</definedName>
    <definedName name="QB_DATA_8" localSheetId="10" hidden="1">QBActualsYTDLastYear!$195:$195,QBActualsYTDLastYear!$196:$196,QBActualsYTDLastYear!$197:$197,QBActualsYTDLastYear!$200:$200,QBActualsYTDLastYear!$201:$201,QBActualsYTDLastYear!$202:$202,QBActualsYTDLastYear!$205:$205,QBActualsYTDLastYear!$206:$206,QBActualsYTDLastYear!$207:$207,QBActualsYTDLastYear!$210:$210,QBActualsYTDLastYear!$211:$211,QBActualsYTDLastYear!$212:$212,QBActualsYTDLastYear!$214:$214,QBActualsYTDLastYear!$217:$217,QBActualsYTDLastYear!$218:$218,QBActualsYTDLastYear!$219:$219</definedName>
    <definedName name="QB_DATA_8" localSheetId="9" hidden="1">QBActualsYTDLastYear_Original!$196:$196,QBActualsYTDLastYear_Original!$197:$197,QBActualsYTDLastYear_Original!$198:$198,QBActualsYTDLastYear_Original!$201:$201,QBActualsYTDLastYear_Original!$202:$202,QBActualsYTDLastYear_Original!$203:$203,QBActualsYTDLastYear_Original!$206:$206,QBActualsYTDLastYear_Original!$207:$207,QBActualsYTDLastYear_Original!$208:$208,QBActualsYTDLastYear_Original!$211:$211,QBActualsYTDLastYear_Original!$212:$212,QBActualsYTDLastYear_Original!$213:$213,QBActualsYTDLastYear_Original!$215:$215,QBActualsYTDLastYear_Original!$218:$218,QBActualsYTDLastYear_Original!$219:$219,QBActualsYTDLastYear_Original!$220:$220</definedName>
    <definedName name="QB_DATA_9" localSheetId="4" hidden="1">QBActualsMonth!$220:$220,QBActualsMonth!$221:$221,QBActualsMonth!$222:$222,QBActualsMonth!$223:$223,QBActualsMonth!$226:$226,QBActualsMonth!$227:$227,QBActualsMonth!$228:$228,QBActualsMonth!$229:$229,QBActualsMonth!$230:$230,QBActualsMonth!$233:$233,QBActualsMonth!$234:$234,QBActualsMonth!$235:$235,QBActualsMonth!$237:$237,QBActualsMonth!$238:$238,QBActualsMonth!$239:$239,QBActualsMonth!$240:$240</definedName>
    <definedName name="QB_DATA_9" localSheetId="3" hidden="1">QBActualsMonth_Original!$221:$221,QBActualsMonth_Original!$222:$222,QBActualsMonth_Original!$223:$223,QBActualsMonth_Original!$224:$224,QBActualsMonth_Original!$227:$227,QBActualsMonth_Original!$228:$228,QBActualsMonth_Original!$229:$229,QBActualsMonth_Original!$230:$230,QBActualsMonth_Original!$231:$231,QBActualsMonth_Original!$234:$234,QBActualsMonth_Original!$235:$235,QBActualsMonth_Original!$236:$236,QBActualsMonth_Original!$238:$238,QBActualsMonth_Original!$239:$239,QBActualsMonth_Original!$240:$240,QBActualsMonth_Original!$241:$241</definedName>
    <definedName name="QB_DATA_9" localSheetId="6" hidden="1">QBActualsMonthLastYear!$220:$220,QBActualsMonthLastYear!$221:$221,QBActualsMonthLastYear!$222:$222,QBActualsMonthLastYear!$223:$223,QBActualsMonthLastYear!$226:$226,QBActualsMonthLastYear!$227:$227,QBActualsMonthLastYear!$228:$228,QBActualsMonthLastYear!$229:$229,QBActualsMonthLastYear!$230:$230,QBActualsMonthLastYear!$233:$233,QBActualsMonthLastYear!$234:$234,QBActualsMonthLastYear!$235:$235,QBActualsMonthLastYear!$237:$237,QBActualsMonthLastYear!$238:$238,QBActualsMonthLastYear!$239:$239,QBActualsMonthLastYear!$240:$240</definedName>
    <definedName name="QB_DATA_9" localSheetId="5" hidden="1">QBActualsMonthLastYear_Original!$221:$221,QBActualsMonthLastYear_Original!$222:$222,QBActualsMonthLastYear_Original!$223:$223,QBActualsMonthLastYear_Original!$224:$224,QBActualsMonthLastYear_Original!$227:$227,QBActualsMonthLastYear_Original!$228:$228,QBActualsMonthLastYear_Original!$229:$229,QBActualsMonthLastYear_Original!$230:$230,QBActualsMonthLastYear_Original!$231:$231,QBActualsMonthLastYear_Original!$234:$234,QBActualsMonthLastYear_Original!$235:$235,QBActualsMonthLastYear_Original!$236:$236,QBActualsMonthLastYear_Original!$238:$238,QBActualsMonthLastYear_Original!$239:$239,QBActualsMonthLastYear_Original!$240:$240,QBActualsMonthLastYear_Original!$241:$241</definedName>
    <definedName name="QB_DATA_9" localSheetId="8" hidden="1">QBActualsYTD!$220:$220,QBActualsYTD!$221:$221,QBActualsYTD!$222:$222,QBActualsYTD!$223:$223,QBActualsYTD!$226:$226,QBActualsYTD!$227:$227,QBActualsYTD!$228:$228,QBActualsYTD!$229:$229,QBActualsYTD!$230:$230,QBActualsYTD!$233:$233,QBActualsYTD!$234:$234,QBActualsYTD!$235:$235,QBActualsYTD!$237:$237,QBActualsYTD!$238:$238,QBActualsYTD!$239:$239,QBActualsYTD!$240:$240</definedName>
    <definedName name="QB_DATA_9" localSheetId="7" hidden="1">QBActualsYTD_Original!$221:$221,QBActualsYTD_Original!$222:$222,QBActualsYTD_Original!$223:$223,QBActualsYTD_Original!$224:$224,QBActualsYTD_Original!$227:$227,QBActualsYTD_Original!$228:$228,QBActualsYTD_Original!$229:$229,QBActualsYTD_Original!$230:$230,QBActualsYTD_Original!$231:$231,QBActualsYTD_Original!$234:$234,QBActualsYTD_Original!$235:$235,QBActualsYTD_Original!$236:$236,QBActualsYTD_Original!$238:$238,QBActualsYTD_Original!$239:$239,QBActualsYTD_Original!$240:$240,QBActualsYTD_Original!$241:$241</definedName>
    <definedName name="QB_DATA_9" localSheetId="10" hidden="1">QBActualsYTDLastYear!$220:$220,QBActualsYTDLastYear!$221:$221,QBActualsYTDLastYear!$222:$222,QBActualsYTDLastYear!$223:$223,QBActualsYTDLastYear!$226:$226,QBActualsYTDLastYear!$227:$227,QBActualsYTDLastYear!$228:$228,QBActualsYTDLastYear!$229:$229,QBActualsYTDLastYear!$230:$230,QBActualsYTDLastYear!$233:$233,QBActualsYTDLastYear!$234:$234,QBActualsYTDLastYear!$235:$235,QBActualsYTDLastYear!$237:$237,QBActualsYTDLastYear!$238:$238,QBActualsYTDLastYear!$239:$239,QBActualsYTDLastYear!$240:$240</definedName>
    <definedName name="QB_DATA_9" localSheetId="9" hidden="1">QBActualsYTDLastYear_Original!$221:$221,QBActualsYTDLastYear_Original!$222:$222,QBActualsYTDLastYear_Original!$223:$223,QBActualsYTDLastYear_Original!$224:$224,QBActualsYTDLastYear_Original!$227:$227,QBActualsYTDLastYear_Original!$228:$228,QBActualsYTDLastYear_Original!$229:$229,QBActualsYTDLastYear_Original!$230:$230,QBActualsYTDLastYear_Original!$231:$231,QBActualsYTDLastYear_Original!$234:$234,QBActualsYTDLastYear_Original!$235:$235,QBActualsYTDLastYear_Original!$236:$236,QBActualsYTDLastYear_Original!$238:$238,QBActualsYTDLastYear_Original!$239:$239,QBActualsYTDLastYear_Original!$240:$240,QBActualsYTDLastYear_Original!$241:$241</definedName>
    <definedName name="QB_FORMULA_0" localSheetId="4" hidden="1">QBActualsMonth!$G$8,QBActualsMonth!$G$14,QBActualsMonth!$G$20,QBActualsMonth!$G$26,QBActualsMonth!$G$31,QBActualsMonth!$G$37,QBActualsMonth!$G$38,QBActualsMonth!$G$52,QBActualsMonth!$G$57,QBActualsMonth!$G$66,QBActualsMonth!$G$74,QBActualsMonth!$G$81,QBActualsMonth!$G$88,QBActualsMonth!$G$94,QBActualsMonth!$G$99,QBActualsMonth!$G$105</definedName>
    <definedName name="QB_FORMULA_0" localSheetId="3" hidden="1">QBActualsMonth_Original!$G$9,QBActualsMonth_Original!$G$15,QBActualsMonth_Original!$G$21,QBActualsMonth_Original!$G$27,QBActualsMonth_Original!$G$32,QBActualsMonth_Original!$G$38,QBActualsMonth_Original!$G$39,QBActualsMonth_Original!$G$53,QBActualsMonth_Original!$G$58,QBActualsMonth_Original!$G$67,QBActualsMonth_Original!$G$75,QBActualsMonth_Original!$G$82,QBActualsMonth_Original!$G$89,QBActualsMonth_Original!$G$95,QBActualsMonth_Original!$G$100,QBActualsMonth_Original!$G$106</definedName>
    <definedName name="QB_FORMULA_0" localSheetId="6" hidden="1">QBActualsMonthLastYear!$G$8,QBActualsMonthLastYear!$G$14,QBActualsMonthLastYear!$G$20,QBActualsMonthLastYear!$G$26,QBActualsMonthLastYear!$G$31,QBActualsMonthLastYear!$G$37,QBActualsMonthLastYear!$G$38,QBActualsMonthLastYear!$G$52,QBActualsMonthLastYear!$G$57,QBActualsMonthLastYear!$G$66,QBActualsMonthLastYear!$G$74,QBActualsMonthLastYear!$G$81,QBActualsMonthLastYear!$G$88,QBActualsMonthLastYear!$G$94,QBActualsMonthLastYear!$G$99,QBActualsMonthLastYear!$G$105</definedName>
    <definedName name="QB_FORMULA_0" localSheetId="5" hidden="1">QBActualsMonthLastYear_Original!$G$9,QBActualsMonthLastYear_Original!$G$15,QBActualsMonthLastYear_Original!$G$21,QBActualsMonthLastYear_Original!$G$27,QBActualsMonthLastYear_Original!$G$32,QBActualsMonthLastYear_Original!$G$38,QBActualsMonthLastYear_Original!$G$39,QBActualsMonthLastYear_Original!$G$53,QBActualsMonthLastYear_Original!$G$58,QBActualsMonthLastYear_Original!$G$67,QBActualsMonthLastYear_Original!$G$75,QBActualsMonthLastYear_Original!$G$82,QBActualsMonthLastYear_Original!$G$89,QBActualsMonthLastYear_Original!$G$95,QBActualsMonthLastYear_Original!$G$100,QBActualsMonthLastYear_Original!$G$106</definedName>
    <definedName name="QB_FORMULA_0" localSheetId="8" hidden="1">QBActualsYTD!$G$8,QBActualsYTD!$G$14,QBActualsYTD!$G$20,QBActualsYTD!$G$26,QBActualsYTD!$G$31,QBActualsYTD!$G$37,QBActualsYTD!$G$38,QBActualsYTD!$G$52,QBActualsYTD!$G$57,QBActualsYTD!$G$66,QBActualsYTD!$G$74,QBActualsYTD!$G$81,QBActualsYTD!$G$88,QBActualsYTD!$G$94,QBActualsYTD!$G$99,QBActualsYTD!$G$105</definedName>
    <definedName name="QB_FORMULA_0" localSheetId="7" hidden="1">QBActualsYTD_Original!$G$9,QBActualsYTD_Original!$G$15,QBActualsYTD_Original!$G$21,QBActualsYTD_Original!$G$27,QBActualsYTD_Original!$G$32,QBActualsYTD_Original!$G$38,QBActualsYTD_Original!$G$39,QBActualsYTD_Original!$G$53,QBActualsYTD_Original!$G$58,QBActualsYTD_Original!$G$67,QBActualsYTD_Original!$G$75,QBActualsYTD_Original!$G$82,QBActualsYTD_Original!$G$89,QBActualsYTD_Original!$G$95,QBActualsYTD_Original!$G$100,QBActualsYTD_Original!$G$106</definedName>
    <definedName name="QB_FORMULA_0" localSheetId="10" hidden="1">QBActualsYTDLastYear!$G$8,QBActualsYTDLastYear!$G$14,QBActualsYTDLastYear!$G$20,QBActualsYTDLastYear!$G$26,QBActualsYTDLastYear!$G$31,QBActualsYTDLastYear!$G$37,QBActualsYTDLastYear!$G$38,QBActualsYTDLastYear!$G$52,QBActualsYTDLastYear!$G$57,QBActualsYTDLastYear!$G$66,QBActualsYTDLastYear!$G$74,QBActualsYTDLastYear!$G$81,QBActualsYTDLastYear!$G$88,QBActualsYTDLastYear!$G$94,QBActualsYTDLastYear!$G$99,QBActualsYTDLastYear!$G$105</definedName>
    <definedName name="QB_FORMULA_0" localSheetId="9" hidden="1">QBActualsYTDLastYear_Original!$G$9,QBActualsYTDLastYear_Original!$G$15,QBActualsYTDLastYear_Original!$G$21,QBActualsYTDLastYear_Original!$G$27,QBActualsYTDLastYear_Original!$G$32,QBActualsYTDLastYear_Original!$G$38,QBActualsYTDLastYear_Original!$G$39,QBActualsYTDLastYear_Original!$G$53,QBActualsYTDLastYear_Original!$G$58,QBActualsYTDLastYear_Original!$G$67,QBActualsYTDLastYear_Original!$G$75,QBActualsYTDLastYear_Original!$G$82,QBActualsYTDLastYear_Original!$G$89,QBActualsYTDLastYear_Original!$G$95,QBActualsYTDLastYear_Original!$G$100,QBActualsYTDLastYear_Original!$G$106</definedName>
    <definedName name="QB_FORMULA_0" localSheetId="12" hidden="1">QBBalanceSheetForRepor_Original!$I$15,QBBalanceSheetForRepor_Original!$I$21,QBBalanceSheetForRepor_Original!$I$32,QBBalanceSheetForRepor_Original!$I$36,QBBalanceSheetForRepor_Original!$I$43,QBBalanceSheetForRepor_Original!$I$46,QBBalanceSheetForRepor_Original!$I$47,QBBalanceSheetForRepor_Original!$I$51,QBBalanceSheetForRepor_Original!$I$52,QBBalanceSheetForRepor_Original!$I$53,QBBalanceSheetForRepor_Original!$I$60,QBBalanceSheetForRepor_Original!$I$61,QBBalanceSheetForRepor_Original!$I$62,QBBalanceSheetForRepor_Original!$I$78,QBBalanceSheetForRepor_Original!$I$82,QBBalanceSheetForRepor_Original!$I$92</definedName>
    <definedName name="QB_FORMULA_0" localSheetId="13" hidden="1">QBBalanceSheetForReport!$I$14,QBBalanceSheetForReport!$I$20,QBBalanceSheetForReport!$I$31,QBBalanceSheetForReport!$I$35,QBBalanceSheetForReport!$I$42,QBBalanceSheetForReport!$I$45,QBBalanceSheetForReport!$I$46,QBBalanceSheetForReport!$I$50,QBBalanceSheetForReport!$I$51,QBBalanceSheetForReport!$I$52,QBBalanceSheetForReport!$I$59,QBBalanceSheetForReport!$I$60,QBBalanceSheetForReport!$I$61,QBBalanceSheetForReport!$I$77,QBBalanceSheetForReport!$I$81,QBBalanceSheetForReport!$I$91</definedName>
    <definedName name="QB_FORMULA_1" localSheetId="4" hidden="1">QBActualsMonth!$G$110,QBActualsMonth!$G$115,QBActualsMonth!$G$123,QBActualsMonth!$G$127,QBActualsMonth!$G$134,QBActualsMonth!$G$139,QBActualsMonth!$G$141,QBActualsMonth!$G$147,QBActualsMonth!$G$153,QBActualsMonth!$G$159,QBActualsMonth!$G$162,QBActualsMonth!$G$169,QBActualsMonth!$G$175,QBActualsMonth!$G$183,QBActualsMonth!$G$191,QBActualsMonth!$G$198</definedName>
    <definedName name="QB_FORMULA_1" localSheetId="3" hidden="1">QBActualsMonth_Original!$G$111,QBActualsMonth_Original!$G$116,QBActualsMonth_Original!$G$124,QBActualsMonth_Original!$G$128,QBActualsMonth_Original!$G$135,QBActualsMonth_Original!$G$140,QBActualsMonth_Original!$G$142,QBActualsMonth_Original!$G$148,QBActualsMonth_Original!$G$154,QBActualsMonth_Original!$G$160,QBActualsMonth_Original!$G$163,QBActualsMonth_Original!$G$170,QBActualsMonth_Original!$G$176,QBActualsMonth_Original!$G$184,QBActualsMonth_Original!$G$192,QBActualsMonth_Original!$G$199</definedName>
    <definedName name="QB_FORMULA_1" localSheetId="6" hidden="1">QBActualsMonthLastYear!$G$110,QBActualsMonthLastYear!$G$115,QBActualsMonthLastYear!$G$123,QBActualsMonthLastYear!$G$127,QBActualsMonthLastYear!$G$134,QBActualsMonthLastYear!$G$139,QBActualsMonthLastYear!$G$141,QBActualsMonthLastYear!$G$147,QBActualsMonthLastYear!$G$153,QBActualsMonthLastYear!$G$159,QBActualsMonthLastYear!$G$162,QBActualsMonthLastYear!$G$169,QBActualsMonthLastYear!$G$175,QBActualsMonthLastYear!$G$183,QBActualsMonthLastYear!$G$191,QBActualsMonthLastYear!$G$198</definedName>
    <definedName name="QB_FORMULA_1" localSheetId="5" hidden="1">QBActualsMonthLastYear_Original!$G$111,QBActualsMonthLastYear_Original!$G$116,QBActualsMonthLastYear_Original!$G$124,QBActualsMonthLastYear_Original!$G$128,QBActualsMonthLastYear_Original!$G$135,QBActualsMonthLastYear_Original!$G$140,QBActualsMonthLastYear_Original!$G$142,QBActualsMonthLastYear_Original!$G$148,QBActualsMonthLastYear_Original!$G$154,QBActualsMonthLastYear_Original!$G$160,QBActualsMonthLastYear_Original!$G$163,QBActualsMonthLastYear_Original!$G$170,QBActualsMonthLastYear_Original!$G$176,QBActualsMonthLastYear_Original!$G$184,QBActualsMonthLastYear_Original!$G$192,QBActualsMonthLastYear_Original!$G$199</definedName>
    <definedName name="QB_FORMULA_1" localSheetId="8" hidden="1">QBActualsYTD!$G$110,QBActualsYTD!$G$115,QBActualsYTD!$G$123,QBActualsYTD!$G$127,QBActualsYTD!$G$134,QBActualsYTD!$G$139,QBActualsYTD!$G$141,QBActualsYTD!$G$147,QBActualsYTD!$G$153,QBActualsYTD!$G$159,QBActualsYTD!$G$162,QBActualsYTD!$G$169,QBActualsYTD!$G$175,QBActualsYTD!$G$183,QBActualsYTD!$G$191,QBActualsYTD!$G$198</definedName>
    <definedName name="QB_FORMULA_1" localSheetId="7" hidden="1">QBActualsYTD_Original!$G$111,QBActualsYTD_Original!$G$116,QBActualsYTD_Original!$G$124,QBActualsYTD_Original!$G$128,QBActualsYTD_Original!$G$135,QBActualsYTD_Original!$G$140,QBActualsYTD_Original!$G$142,QBActualsYTD_Original!$G$148,QBActualsYTD_Original!$G$154,QBActualsYTD_Original!$G$160,QBActualsYTD_Original!$G$163,QBActualsYTD_Original!$G$170,QBActualsYTD_Original!$G$176,QBActualsYTD_Original!$G$184,QBActualsYTD_Original!$G$192,QBActualsYTD_Original!$G$199</definedName>
    <definedName name="QB_FORMULA_1" localSheetId="10" hidden="1">QBActualsYTDLastYear!$G$110,QBActualsYTDLastYear!$G$115,QBActualsYTDLastYear!$G$123,QBActualsYTDLastYear!$G$127,QBActualsYTDLastYear!$G$134,QBActualsYTDLastYear!$G$139,QBActualsYTDLastYear!$G$141,QBActualsYTDLastYear!$G$147,QBActualsYTDLastYear!$G$153,QBActualsYTDLastYear!$G$159,QBActualsYTDLastYear!$G$162,QBActualsYTDLastYear!$G$169,QBActualsYTDLastYear!$G$175,QBActualsYTDLastYear!$G$183,QBActualsYTDLastYear!$G$191,QBActualsYTDLastYear!$G$198</definedName>
    <definedName name="QB_FORMULA_1" localSheetId="9" hidden="1">QBActualsYTDLastYear_Original!$G$111,QBActualsYTDLastYear_Original!$G$116,QBActualsYTDLastYear_Original!$G$124,QBActualsYTDLastYear_Original!$G$128,QBActualsYTDLastYear_Original!$G$135,QBActualsYTDLastYear_Original!$G$140,QBActualsYTDLastYear_Original!$G$142,QBActualsYTDLastYear_Original!$G$148,QBActualsYTDLastYear_Original!$G$154,QBActualsYTDLastYear_Original!$G$160,QBActualsYTDLastYear_Original!$G$163,QBActualsYTDLastYear_Original!$G$170,QBActualsYTDLastYear_Original!$G$176,QBActualsYTDLastYear_Original!$G$184,QBActualsYTDLastYear_Original!$G$192,QBActualsYTDLastYear_Original!$G$199</definedName>
    <definedName name="QB_FORMULA_1" localSheetId="12" hidden="1">QBBalanceSheetForRepor_Original!$I$96,QBBalanceSheetForRepor_Original!$I$100,QBBalanceSheetForRepor_Original!$I$102,QBBalanceSheetForRepor_Original!$I$106,QBBalanceSheetForRepor_Original!$I$118,QBBalanceSheetForRepor_Original!$I$119,QBBalanceSheetForRepor_Original!$I$125,QBBalanceSheetForRepor_Original!$I$133,QBBalanceSheetForRepor_Original!$I$134,QBBalanceSheetForRepor_Original!$I$146,QBBalanceSheetForRepor_Original!$I$147,QBBalanceSheetForRepor_Original!$I$148,QBBalanceSheetForRepor_Original!$I$154,QBBalanceSheetForRepor_Original!$I$155,QBBalanceSheetForRepor_Original!$I$156,QBBalanceSheetForRepor_Original!$I$161</definedName>
    <definedName name="QB_FORMULA_1" localSheetId="13" hidden="1">QBBalanceSheetForReport!$I$95,QBBalanceSheetForReport!$I$99,QBBalanceSheetForReport!$I$101,QBBalanceSheetForReport!$I$105,QBBalanceSheetForReport!$I$117,QBBalanceSheetForReport!$I$118,QBBalanceSheetForReport!$I$124,QBBalanceSheetForReport!$I$132,QBBalanceSheetForReport!$I$133,QBBalanceSheetForReport!$I$145,QBBalanceSheetForReport!$I$146,QBBalanceSheetForReport!$I$147,QBBalanceSheetForReport!$I$153,QBBalanceSheetForReport!$I$154,QBBalanceSheetForReport!$I$155,QBBalanceSheetForReport!$I$160</definedName>
    <definedName name="QB_FORMULA_2" localSheetId="4" hidden="1">QBActualsMonth!$G$203,QBActualsMonth!$G$208,QBActualsMonth!$G$213,QBActualsMonth!$G$215,QBActualsMonth!$G$224,QBActualsMonth!$G$231,QBActualsMonth!$G$244,QBActualsMonth!$G$251,QBActualsMonth!$G$252,QBActualsMonth!$G$253</definedName>
    <definedName name="QB_FORMULA_2" localSheetId="3" hidden="1">QBActualsMonth_Original!$G$204,QBActualsMonth_Original!$G$209,QBActualsMonth_Original!$G$214,QBActualsMonth_Original!$G$216,QBActualsMonth_Original!$G$225,QBActualsMonth_Original!$G$232,QBActualsMonth_Original!$G$245,QBActualsMonth_Original!$G$252,QBActualsMonth_Original!$G$253,QBActualsMonth_Original!$G$254</definedName>
    <definedName name="QB_FORMULA_2" localSheetId="6" hidden="1">QBActualsMonthLastYear!$G$203,QBActualsMonthLastYear!$G$208,QBActualsMonthLastYear!$G$213,QBActualsMonthLastYear!$G$215,QBActualsMonthLastYear!$G$224,QBActualsMonthLastYear!$G$231,QBActualsMonthLastYear!$G$244,QBActualsMonthLastYear!$G$251,QBActualsMonthLastYear!$G$252,QBActualsMonthLastYear!$G$253</definedName>
    <definedName name="QB_FORMULA_2" localSheetId="5" hidden="1">QBActualsMonthLastYear_Original!$G$204,QBActualsMonthLastYear_Original!$G$209,QBActualsMonthLastYear_Original!$G$214,QBActualsMonthLastYear_Original!$G$216,QBActualsMonthLastYear_Original!$G$225,QBActualsMonthLastYear_Original!$G$232,QBActualsMonthLastYear_Original!$G$245,QBActualsMonthLastYear_Original!$G$252,QBActualsMonthLastYear_Original!$G$253,QBActualsMonthLastYear_Original!$G$254</definedName>
    <definedName name="QB_FORMULA_2" localSheetId="8" hidden="1">QBActualsYTD!$G$203,QBActualsYTD!$G$208,QBActualsYTD!$G$213,QBActualsYTD!$G$215,QBActualsYTD!$G$224,QBActualsYTD!$G$231,QBActualsYTD!$G$244,QBActualsYTD!$G$251,QBActualsYTD!$G$252,QBActualsYTD!$G$253</definedName>
    <definedName name="QB_FORMULA_2" localSheetId="7" hidden="1">QBActualsYTD_Original!$G$204,QBActualsYTD_Original!$G$209,QBActualsYTD_Original!$G$214,QBActualsYTD_Original!$G$216,QBActualsYTD_Original!$G$225,QBActualsYTD_Original!$G$232,QBActualsYTD_Original!$G$245,QBActualsYTD_Original!$G$252,QBActualsYTD_Original!$G$253,QBActualsYTD_Original!$G$254</definedName>
    <definedName name="QB_FORMULA_2" localSheetId="10" hidden="1">QBActualsYTDLastYear!$G$203,QBActualsYTDLastYear!$G$208,QBActualsYTDLastYear!$G$213,QBActualsYTDLastYear!$G$215,QBActualsYTDLastYear!$G$224,QBActualsYTDLastYear!$G$231,QBActualsYTDLastYear!$G$244,QBActualsYTDLastYear!$G$251,QBActualsYTDLastYear!$G$252,QBActualsYTDLastYear!$G$253</definedName>
    <definedName name="QB_FORMULA_2" localSheetId="9" hidden="1">QBActualsYTDLastYear_Original!$G$204,QBActualsYTDLastYear_Original!$G$209,QBActualsYTDLastYear_Original!$G$214,QBActualsYTDLastYear_Original!$G$216,QBActualsYTDLastYear_Original!$G$225,QBActualsYTDLastYear_Original!$G$232,QBActualsYTDLastYear_Original!$G$245,QBActualsYTDLastYear_Original!$G$252,QBActualsYTDLastYear_Original!$G$253,QBActualsYTDLastYear_Original!$G$254</definedName>
    <definedName name="QB_FORMULA_2" localSheetId="12" hidden="1">QBBalanceSheetForRepor_Original!$I$162</definedName>
    <definedName name="QB_FORMULA_2" localSheetId="13" hidden="1">QBBalanceSheetForReport!$I$161</definedName>
    <definedName name="QB_ROW_1" localSheetId="12" hidden="1">QBBalanceSheetForRepor_Original!$A$3</definedName>
    <definedName name="QB_ROW_1" localSheetId="13" hidden="1">QBBalanceSheetForReport!$A$2</definedName>
    <definedName name="QB_ROW_10020" localSheetId="4" hidden="1">QBActualsMonth!$C$15</definedName>
    <definedName name="QB_ROW_10020" localSheetId="3" hidden="1">QBActualsMonth_Original!$C$16</definedName>
    <definedName name="QB_ROW_10020" localSheetId="6" hidden="1">QBActualsMonthLastYear!$C$15</definedName>
    <definedName name="QB_ROW_10020" localSheetId="5" hidden="1">QBActualsMonthLastYear_Original!$C$16</definedName>
    <definedName name="QB_ROW_10020" localSheetId="8" hidden="1">QBActualsYTD!$C$15</definedName>
    <definedName name="QB_ROW_10020" localSheetId="7" hidden="1">QBActualsYTD_Original!$C$16</definedName>
    <definedName name="QB_ROW_10020" localSheetId="10" hidden="1">QBActualsYTDLastYear!$C$15</definedName>
    <definedName name="QB_ROW_10020" localSheetId="9" hidden="1">QBActualsYTDLastYear_Original!$C$16</definedName>
    <definedName name="QB_ROW_100230" localSheetId="4" hidden="1">QBActualsMonth!$D$54</definedName>
    <definedName name="QB_ROW_100230" localSheetId="3" hidden="1">QBActualsMonth_Original!$D$55</definedName>
    <definedName name="QB_ROW_100230" localSheetId="6" hidden="1">QBActualsMonthLastYear!$D$54</definedName>
    <definedName name="QB_ROW_100230" localSheetId="5" hidden="1">QBActualsMonthLastYear_Original!$D$55</definedName>
    <definedName name="QB_ROW_100230" localSheetId="8" hidden="1">QBActualsYTD!$D$54</definedName>
    <definedName name="QB_ROW_100230" localSheetId="7" hidden="1">QBActualsYTD_Original!$D$55</definedName>
    <definedName name="QB_ROW_100230" localSheetId="10" hidden="1">QBActualsYTDLastYear!$D$54</definedName>
    <definedName name="QB_ROW_100230" localSheetId="9" hidden="1">QBActualsYTDLastYear_Original!$D$55</definedName>
    <definedName name="QB_ROW_101020" localSheetId="4" hidden="1">QBActualsMonth!$C$58</definedName>
    <definedName name="QB_ROW_101020" localSheetId="3" hidden="1">QBActualsMonth_Original!$C$59</definedName>
    <definedName name="QB_ROW_101020" localSheetId="6" hidden="1">QBActualsMonthLastYear!$C$58</definedName>
    <definedName name="QB_ROW_101020" localSheetId="5" hidden="1">QBActualsMonthLastYear_Original!$C$59</definedName>
    <definedName name="QB_ROW_101020" localSheetId="8" hidden="1">QBActualsYTD!$C$58</definedName>
    <definedName name="QB_ROW_101020" localSheetId="7" hidden="1">QBActualsYTD_Original!$C$59</definedName>
    <definedName name="QB_ROW_101020" localSheetId="10" hidden="1">QBActualsYTDLastYear!$C$58</definedName>
    <definedName name="QB_ROW_101020" localSheetId="9" hidden="1">QBActualsYTDLastYear_Original!$C$59</definedName>
    <definedName name="QB_ROW_1011" localSheetId="12" hidden="1">QBBalanceSheetForRepor_Original!$B$4</definedName>
    <definedName name="QB_ROW_1011" localSheetId="13" hidden="1">QBBalanceSheetForReport!$B$3</definedName>
    <definedName name="QB_ROW_101230" localSheetId="4" hidden="1">QBActualsMonth!$D$73</definedName>
    <definedName name="QB_ROW_101230" localSheetId="3" hidden="1">QBActualsMonth_Original!$D$74</definedName>
    <definedName name="QB_ROW_101230" localSheetId="6" hidden="1">QBActualsMonthLastYear!$D$73</definedName>
    <definedName name="QB_ROW_101230" localSheetId="5" hidden="1">QBActualsMonthLastYear_Original!$D$74</definedName>
    <definedName name="QB_ROW_101230" localSheetId="8" hidden="1">QBActualsYTD!$D$73</definedName>
    <definedName name="QB_ROW_101230" localSheetId="7" hidden="1">QBActualsYTD_Original!$D$74</definedName>
    <definedName name="QB_ROW_101230" localSheetId="10" hidden="1">QBActualsYTDLastYear!$D$73</definedName>
    <definedName name="QB_ROW_101230" localSheetId="9" hidden="1">QBActualsYTDLastYear_Original!$D$74</definedName>
    <definedName name="QB_ROW_101320" localSheetId="4" hidden="1">QBActualsMonth!$C$74</definedName>
    <definedName name="QB_ROW_101320" localSheetId="3" hidden="1">QBActualsMonth_Original!$C$75</definedName>
    <definedName name="QB_ROW_101320" localSheetId="6" hidden="1">QBActualsMonthLastYear!$C$74</definedName>
    <definedName name="QB_ROW_101320" localSheetId="5" hidden="1">QBActualsMonthLastYear_Original!$C$75</definedName>
    <definedName name="QB_ROW_101320" localSheetId="8" hidden="1">QBActualsYTD!$C$74</definedName>
    <definedName name="QB_ROW_101320" localSheetId="7" hidden="1">QBActualsYTD_Original!$C$75</definedName>
    <definedName name="QB_ROW_101320" localSheetId="10" hidden="1">QBActualsYTDLastYear!$C$74</definedName>
    <definedName name="QB_ROW_101320" localSheetId="9" hidden="1">QBActualsYTDLastYear_Original!$C$75</definedName>
    <definedName name="QB_ROW_102030" localSheetId="4" hidden="1">QBActualsMonth!$D$59</definedName>
    <definedName name="QB_ROW_102030" localSheetId="3" hidden="1">QBActualsMonth_Original!$D$60</definedName>
    <definedName name="QB_ROW_102030" localSheetId="6" hidden="1">QBActualsMonthLastYear!$D$59</definedName>
    <definedName name="QB_ROW_102030" localSheetId="5" hidden="1">QBActualsMonthLastYear_Original!$D$60</definedName>
    <definedName name="QB_ROW_102030" localSheetId="8" hidden="1">QBActualsYTD!$D$59</definedName>
    <definedName name="QB_ROW_102030" localSheetId="7" hidden="1">QBActualsYTD_Original!$D$60</definedName>
    <definedName name="QB_ROW_102030" localSheetId="10" hidden="1">QBActualsYTDLastYear!$D$59</definedName>
    <definedName name="QB_ROW_102030" localSheetId="9" hidden="1">QBActualsYTDLastYear_Original!$D$60</definedName>
    <definedName name="QB_ROW_102240" localSheetId="4" hidden="1">QBActualsMonth!$E$65</definedName>
    <definedName name="QB_ROW_102240" localSheetId="3" hidden="1">QBActualsMonth_Original!$E$66</definedName>
    <definedName name="QB_ROW_102240" localSheetId="6" hidden="1">QBActualsMonthLastYear!$E$65</definedName>
    <definedName name="QB_ROW_102240" localSheetId="5" hidden="1">QBActualsMonthLastYear_Original!$E$66</definedName>
    <definedName name="QB_ROW_102240" localSheetId="8" hidden="1">QBActualsYTD!$E$65</definedName>
    <definedName name="QB_ROW_102240" localSheetId="7" hidden="1">QBActualsYTD_Original!$E$66</definedName>
    <definedName name="QB_ROW_102240" localSheetId="10" hidden="1">QBActualsYTDLastYear!$E$65</definedName>
    <definedName name="QB_ROW_102240" localSheetId="9" hidden="1">QBActualsYTDLastYear_Original!$E$66</definedName>
    <definedName name="QB_ROW_10230" localSheetId="4" hidden="1">QBActualsMonth!$D$19</definedName>
    <definedName name="QB_ROW_10230" localSheetId="3" hidden="1">QBActualsMonth_Original!$D$20</definedName>
    <definedName name="QB_ROW_10230" localSheetId="6" hidden="1">QBActualsMonthLastYear!$D$19</definedName>
    <definedName name="QB_ROW_10230" localSheetId="5" hidden="1">QBActualsMonthLastYear_Original!$D$20</definedName>
    <definedName name="QB_ROW_10230" localSheetId="8" hidden="1">QBActualsYTD!$D$19</definedName>
    <definedName name="QB_ROW_10230" localSheetId="7" hidden="1">QBActualsYTD_Original!$D$20</definedName>
    <definedName name="QB_ROW_10230" localSheetId="10" hidden="1">QBActualsYTDLastYear!$D$19</definedName>
    <definedName name="QB_ROW_10230" localSheetId="9" hidden="1">QBActualsYTDLastYear_Original!$D$20</definedName>
    <definedName name="QB_ROW_102330" localSheetId="4" hidden="1">QBActualsMonth!$D$66</definedName>
    <definedName name="QB_ROW_102330" localSheetId="3" hidden="1">QBActualsMonth_Original!$D$67</definedName>
    <definedName name="QB_ROW_102330" localSheetId="6" hidden="1">QBActualsMonthLastYear!$D$66</definedName>
    <definedName name="QB_ROW_102330" localSheetId="5" hidden="1">QBActualsMonthLastYear_Original!$D$67</definedName>
    <definedName name="QB_ROW_102330" localSheetId="8" hidden="1">QBActualsYTD!$D$66</definedName>
    <definedName name="QB_ROW_102330" localSheetId="7" hidden="1">QBActualsYTD_Original!$D$67</definedName>
    <definedName name="QB_ROW_102330" localSheetId="10" hidden="1">QBActualsYTDLastYear!$D$66</definedName>
    <definedName name="QB_ROW_102330" localSheetId="9" hidden="1">QBActualsYTDLastYear_Original!$D$67</definedName>
    <definedName name="QB_ROW_10320" localSheetId="4" hidden="1">QBActualsMonth!$C$20</definedName>
    <definedName name="QB_ROW_10320" localSheetId="3" hidden="1">QBActualsMonth_Original!$C$21</definedName>
    <definedName name="QB_ROW_10320" localSheetId="6" hidden="1">QBActualsMonthLastYear!$C$20</definedName>
    <definedName name="QB_ROW_10320" localSheetId="5" hidden="1">QBActualsMonthLastYear_Original!$C$21</definedName>
    <definedName name="QB_ROW_10320" localSheetId="8" hidden="1">QBActualsYTD!$C$20</definedName>
    <definedName name="QB_ROW_10320" localSheetId="7" hidden="1">QBActualsYTD_Original!$C$21</definedName>
    <definedName name="QB_ROW_10320" localSheetId="10" hidden="1">QBActualsYTDLastYear!$C$20</definedName>
    <definedName name="QB_ROW_10320" localSheetId="9" hidden="1">QBActualsYTDLastYear_Original!$C$21</definedName>
    <definedName name="QB_ROW_103240" localSheetId="4" hidden="1">QBActualsMonth!$E$60</definedName>
    <definedName name="QB_ROW_103240" localSheetId="3" hidden="1">QBActualsMonth_Original!$E$61</definedName>
    <definedName name="QB_ROW_103240" localSheetId="6" hidden="1">QBActualsMonthLastYear!$E$60</definedName>
    <definedName name="QB_ROW_103240" localSheetId="5" hidden="1">QBActualsMonthLastYear_Original!$E$61</definedName>
    <definedName name="QB_ROW_103240" localSheetId="8" hidden="1">QBActualsYTD!$E$60</definedName>
    <definedName name="QB_ROW_103240" localSheetId="7" hidden="1">QBActualsYTD_Original!$E$61</definedName>
    <definedName name="QB_ROW_103240" localSheetId="10" hidden="1">QBActualsYTDLastYear!$E$60</definedName>
    <definedName name="QB_ROW_103240" localSheetId="9" hidden="1">QBActualsYTDLastYear_Original!$E$61</definedName>
    <definedName name="QB_ROW_104240" localSheetId="4" hidden="1">QBActualsMonth!$E$61</definedName>
    <definedName name="QB_ROW_104240" localSheetId="3" hidden="1">QBActualsMonth_Original!$E$62</definedName>
    <definedName name="QB_ROW_104240" localSheetId="6" hidden="1">QBActualsMonthLastYear!$E$61</definedName>
    <definedName name="QB_ROW_104240" localSheetId="5" hidden="1">QBActualsMonthLastYear_Original!$E$62</definedName>
    <definedName name="QB_ROW_104240" localSheetId="8" hidden="1">QBActualsYTD!$E$61</definedName>
    <definedName name="QB_ROW_104240" localSheetId="7" hidden="1">QBActualsYTD_Original!$E$62</definedName>
    <definedName name="QB_ROW_104240" localSheetId="10" hidden="1">QBActualsYTDLastYear!$E$61</definedName>
    <definedName name="QB_ROW_104240" localSheetId="9" hidden="1">QBActualsYTDLastYear_Original!$E$62</definedName>
    <definedName name="QB_ROW_105240" localSheetId="4" hidden="1">QBActualsMonth!$E$62</definedName>
    <definedName name="QB_ROW_105240" localSheetId="3" hidden="1">QBActualsMonth_Original!$E$63</definedName>
    <definedName name="QB_ROW_105240" localSheetId="6" hidden="1">QBActualsMonthLastYear!$E$62</definedName>
    <definedName name="QB_ROW_105240" localSheetId="5" hidden="1">QBActualsMonthLastYear_Original!$E$63</definedName>
    <definedName name="QB_ROW_105240" localSheetId="8" hidden="1">QBActualsYTD!$E$62</definedName>
    <definedName name="QB_ROW_105240" localSheetId="7" hidden="1">QBActualsYTD_Original!$E$63</definedName>
    <definedName name="QB_ROW_105240" localSheetId="10" hidden="1">QBActualsYTDLastYear!$E$62</definedName>
    <definedName name="QB_ROW_105240" localSheetId="9" hidden="1">QBActualsYTDLastYear_Original!$E$63</definedName>
    <definedName name="QB_ROW_106240" localSheetId="4" hidden="1">QBActualsMonth!$E$63</definedName>
    <definedName name="QB_ROW_106240" localSheetId="3" hidden="1">QBActualsMonth_Original!$E$64</definedName>
    <definedName name="QB_ROW_106240" localSheetId="6" hidden="1">QBActualsMonthLastYear!$E$63</definedName>
    <definedName name="QB_ROW_106240" localSheetId="5" hidden="1">QBActualsMonthLastYear_Original!$E$64</definedName>
    <definedName name="QB_ROW_106240" localSheetId="8" hidden="1">QBActualsYTD!$E$63</definedName>
    <definedName name="QB_ROW_106240" localSheetId="7" hidden="1">QBActualsYTD_Original!$E$64</definedName>
    <definedName name="QB_ROW_106240" localSheetId="10" hidden="1">QBActualsYTDLastYear!$E$63</definedName>
    <definedName name="QB_ROW_106240" localSheetId="9" hidden="1">QBActualsYTDLastYear_Original!$E$64</definedName>
    <definedName name="QB_ROW_107240" localSheetId="4" hidden="1">QBActualsMonth!$E$64</definedName>
    <definedName name="QB_ROW_107240" localSheetId="3" hidden="1">QBActualsMonth_Original!$E$65</definedName>
    <definedName name="QB_ROW_107240" localSheetId="6" hidden="1">QBActualsMonthLastYear!$E$64</definedName>
    <definedName name="QB_ROW_107240" localSheetId="5" hidden="1">QBActualsMonthLastYear_Original!$E$65</definedName>
    <definedName name="QB_ROW_107240" localSheetId="8" hidden="1">QBActualsYTD!$E$64</definedName>
    <definedName name="QB_ROW_107240" localSheetId="7" hidden="1">QBActualsYTD_Original!$E$65</definedName>
    <definedName name="QB_ROW_107240" localSheetId="10" hidden="1">QBActualsYTDLastYear!$E$64</definedName>
    <definedName name="QB_ROW_107240" localSheetId="9" hidden="1">QBActualsYTDLastYear_Original!$E$65</definedName>
    <definedName name="QB_ROW_108230" localSheetId="4" hidden="1">QBActualsMonth!$D$67</definedName>
    <definedName name="QB_ROW_108230" localSheetId="3" hidden="1">QBActualsMonth_Original!$D$68</definedName>
    <definedName name="QB_ROW_108230" localSheetId="6" hidden="1">QBActualsMonthLastYear!$D$67</definedName>
    <definedName name="QB_ROW_108230" localSheetId="5" hidden="1">QBActualsMonthLastYear_Original!$D$68</definedName>
    <definedName name="QB_ROW_108230" localSheetId="8" hidden="1">QBActualsYTD!$D$67</definedName>
    <definedName name="QB_ROW_108230" localSheetId="7" hidden="1">QBActualsYTD_Original!$D$68</definedName>
    <definedName name="QB_ROW_108230" localSheetId="10" hidden="1">QBActualsYTDLastYear!$D$67</definedName>
    <definedName name="QB_ROW_108230" localSheetId="9" hidden="1">QBActualsYTDLastYear_Original!$D$68</definedName>
    <definedName name="QB_ROW_109230" localSheetId="4" hidden="1">QBActualsMonth!$D$68</definedName>
    <definedName name="QB_ROW_109230" localSheetId="3" hidden="1">QBActualsMonth_Original!$D$69</definedName>
    <definedName name="QB_ROW_109230" localSheetId="6" hidden="1">QBActualsMonthLastYear!$D$68</definedName>
    <definedName name="QB_ROW_109230" localSheetId="5" hidden="1">QBActualsMonthLastYear_Original!$D$69</definedName>
    <definedName name="QB_ROW_109230" localSheetId="8" hidden="1">QBActualsYTD!$D$68</definedName>
    <definedName name="QB_ROW_109230" localSheetId="7" hidden="1">QBActualsYTD_Original!$D$69</definedName>
    <definedName name="QB_ROW_109230" localSheetId="10" hidden="1">QBActualsYTDLastYear!$D$68</definedName>
    <definedName name="QB_ROW_109230" localSheetId="9" hidden="1">QBActualsYTDLastYear_Original!$D$69</definedName>
    <definedName name="QB_ROW_110230" localSheetId="4" hidden="1">QBActualsMonth!$D$69</definedName>
    <definedName name="QB_ROW_110230" localSheetId="3" hidden="1">QBActualsMonth_Original!$D$70</definedName>
    <definedName name="QB_ROW_110230" localSheetId="6" hidden="1">QBActualsMonthLastYear!$D$69</definedName>
    <definedName name="QB_ROW_110230" localSheetId="5" hidden="1">QBActualsMonthLastYear_Original!$D$70</definedName>
    <definedName name="QB_ROW_110230" localSheetId="8" hidden="1">QBActualsYTD!$D$69</definedName>
    <definedName name="QB_ROW_110230" localSheetId="7" hidden="1">QBActualsYTD_Original!$D$70</definedName>
    <definedName name="QB_ROW_110230" localSheetId="10" hidden="1">QBActualsYTDLastYear!$D$69</definedName>
    <definedName name="QB_ROW_110230" localSheetId="9" hidden="1">QBActualsYTDLastYear_Original!$D$70</definedName>
    <definedName name="QB_ROW_111230" localSheetId="4" hidden="1">QBActualsMonth!$D$70</definedName>
    <definedName name="QB_ROW_111230" localSheetId="3" hidden="1">QBActualsMonth_Original!$D$71</definedName>
    <definedName name="QB_ROW_111230" localSheetId="6" hidden="1">QBActualsMonthLastYear!$D$70</definedName>
    <definedName name="QB_ROW_111230" localSheetId="5" hidden="1">QBActualsMonthLastYear_Original!$D$71</definedName>
    <definedName name="QB_ROW_111230" localSheetId="8" hidden="1">QBActualsYTD!$D$70</definedName>
    <definedName name="QB_ROW_111230" localSheetId="7" hidden="1">QBActualsYTD_Original!$D$71</definedName>
    <definedName name="QB_ROW_111230" localSheetId="10" hidden="1">QBActualsYTDLastYear!$D$70</definedName>
    <definedName name="QB_ROW_111230" localSheetId="9" hidden="1">QBActualsYTDLastYear_Original!$D$71</definedName>
    <definedName name="QB_ROW_112230" localSheetId="4" hidden="1">QBActualsMonth!$D$71</definedName>
    <definedName name="QB_ROW_112230" localSheetId="3" hidden="1">QBActualsMonth_Original!$D$72</definedName>
    <definedName name="QB_ROW_112230" localSheetId="6" hidden="1">QBActualsMonthLastYear!$D$71</definedName>
    <definedName name="QB_ROW_112230" localSheetId="5" hidden="1">QBActualsMonthLastYear_Original!$D$72</definedName>
    <definedName name="QB_ROW_112230" localSheetId="8" hidden="1">QBActualsYTD!$D$71</definedName>
    <definedName name="QB_ROW_112230" localSheetId="7" hidden="1">QBActualsYTD_Original!$D$72</definedName>
    <definedName name="QB_ROW_112230" localSheetId="10" hidden="1">QBActualsYTDLastYear!$D$71</definedName>
    <definedName name="QB_ROW_112230" localSheetId="9" hidden="1">QBActualsYTDLastYear_Original!$D$72</definedName>
    <definedName name="QB_ROW_11230" localSheetId="4" hidden="1">QBActualsMonth!$D$16</definedName>
    <definedName name="QB_ROW_11230" localSheetId="3" hidden="1">QBActualsMonth_Original!$D$17</definedName>
    <definedName name="QB_ROW_11230" localSheetId="6" hidden="1">QBActualsMonthLastYear!$D$16</definedName>
    <definedName name="QB_ROW_11230" localSheetId="5" hidden="1">QBActualsMonthLastYear_Original!$D$17</definedName>
    <definedName name="QB_ROW_11230" localSheetId="8" hidden="1">QBActualsYTD!$D$16</definedName>
    <definedName name="QB_ROW_11230" localSheetId="7" hidden="1">QBActualsYTD_Original!$D$17</definedName>
    <definedName name="QB_ROW_11230" localSheetId="10" hidden="1">QBActualsYTDLastYear!$D$16</definedName>
    <definedName name="QB_ROW_11230" localSheetId="9" hidden="1">QBActualsYTDLastYear_Original!$D$17</definedName>
    <definedName name="QB_ROW_113230" localSheetId="4" hidden="1">QBActualsMonth!$D$72</definedName>
    <definedName name="QB_ROW_113230" localSheetId="3" hidden="1">QBActualsMonth_Original!$D$73</definedName>
    <definedName name="QB_ROW_113230" localSheetId="6" hidden="1">QBActualsMonthLastYear!$D$72</definedName>
    <definedName name="QB_ROW_113230" localSheetId="5" hidden="1">QBActualsMonthLastYear_Original!$D$73</definedName>
    <definedName name="QB_ROW_113230" localSheetId="8" hidden="1">QBActualsYTD!$D$72</definedName>
    <definedName name="QB_ROW_113230" localSheetId="7" hidden="1">QBActualsYTD_Original!$D$73</definedName>
    <definedName name="QB_ROW_113230" localSheetId="10" hidden="1">QBActualsYTDLastYear!$D$72</definedName>
    <definedName name="QB_ROW_113230" localSheetId="9" hidden="1">QBActualsYTDLastYear_Original!$D$73</definedName>
    <definedName name="QB_ROW_114020" localSheetId="4" hidden="1">QBActualsMonth!$C$75</definedName>
    <definedName name="QB_ROW_114020" localSheetId="3" hidden="1">QBActualsMonth_Original!$C$76</definedName>
    <definedName name="QB_ROW_114020" localSheetId="6" hidden="1">QBActualsMonthLastYear!$C$75</definedName>
    <definedName name="QB_ROW_114020" localSheetId="5" hidden="1">QBActualsMonthLastYear_Original!$C$76</definedName>
    <definedName name="QB_ROW_114020" localSheetId="8" hidden="1">QBActualsYTD!$C$75</definedName>
    <definedName name="QB_ROW_114020" localSheetId="7" hidden="1">QBActualsYTD_Original!$C$76</definedName>
    <definedName name="QB_ROW_114020" localSheetId="10" hidden="1">QBActualsYTDLastYear!$C$75</definedName>
    <definedName name="QB_ROW_114020" localSheetId="9" hidden="1">QBActualsYTDLastYear_Original!$C$76</definedName>
    <definedName name="QB_ROW_114230" localSheetId="4" hidden="1">QBActualsMonth!$D$80</definedName>
    <definedName name="QB_ROW_114230" localSheetId="3" hidden="1">QBActualsMonth_Original!$D$81</definedName>
    <definedName name="QB_ROW_114230" localSheetId="6" hidden="1">QBActualsMonthLastYear!$D$80</definedName>
    <definedName name="QB_ROW_114230" localSheetId="5" hidden="1">QBActualsMonthLastYear_Original!$D$81</definedName>
    <definedName name="QB_ROW_114230" localSheetId="8" hidden="1">QBActualsYTD!$D$80</definedName>
    <definedName name="QB_ROW_114230" localSheetId="7" hidden="1">QBActualsYTD_Original!$D$81</definedName>
    <definedName name="QB_ROW_114230" localSheetId="10" hidden="1">QBActualsYTDLastYear!$D$80</definedName>
    <definedName name="QB_ROW_114230" localSheetId="9" hidden="1">QBActualsYTDLastYear_Original!$D$81</definedName>
    <definedName name="QB_ROW_114320" localSheetId="4" hidden="1">QBActualsMonth!$C$81</definedName>
    <definedName name="QB_ROW_114320" localSheetId="3" hidden="1">QBActualsMonth_Original!$C$82</definedName>
    <definedName name="QB_ROW_114320" localSheetId="6" hidden="1">QBActualsMonthLastYear!$C$81</definedName>
    <definedName name="QB_ROW_114320" localSheetId="5" hidden="1">QBActualsMonthLastYear_Original!$C$82</definedName>
    <definedName name="QB_ROW_114320" localSheetId="8" hidden="1">QBActualsYTD!$C$81</definedName>
    <definedName name="QB_ROW_114320" localSheetId="7" hidden="1">QBActualsYTD_Original!$C$82</definedName>
    <definedName name="QB_ROW_114320" localSheetId="10" hidden="1">QBActualsYTDLastYear!$C$81</definedName>
    <definedName name="QB_ROW_114320" localSheetId="9" hidden="1">QBActualsYTDLastYear_Original!$C$82</definedName>
    <definedName name="QB_ROW_115230" localSheetId="4" hidden="1">QBActualsMonth!$D$76</definedName>
    <definedName name="QB_ROW_115230" localSheetId="3" hidden="1">QBActualsMonth_Original!$D$77</definedName>
    <definedName name="QB_ROW_115230" localSheetId="6" hidden="1">QBActualsMonthLastYear!$D$76</definedName>
    <definedName name="QB_ROW_115230" localSheetId="5" hidden="1">QBActualsMonthLastYear_Original!$D$77</definedName>
    <definedName name="QB_ROW_115230" localSheetId="8" hidden="1">QBActualsYTD!$D$76</definedName>
    <definedName name="QB_ROW_115230" localSheetId="7" hidden="1">QBActualsYTD_Original!$D$77</definedName>
    <definedName name="QB_ROW_115230" localSheetId="10" hidden="1">QBActualsYTDLastYear!$D$76</definedName>
    <definedName name="QB_ROW_115230" localSheetId="9" hidden="1">QBActualsYTDLastYear_Original!$D$77</definedName>
    <definedName name="QB_ROW_116230" localSheetId="4" hidden="1">QBActualsMonth!$D$77</definedName>
    <definedName name="QB_ROW_116230" localSheetId="3" hidden="1">QBActualsMonth_Original!$D$78</definedName>
    <definedName name="QB_ROW_116230" localSheetId="6" hidden="1">QBActualsMonthLastYear!$D$77</definedName>
    <definedName name="QB_ROW_116230" localSheetId="5" hidden="1">QBActualsMonthLastYear_Original!$D$78</definedName>
    <definedName name="QB_ROW_116230" localSheetId="8" hidden="1">QBActualsYTD!$D$77</definedName>
    <definedName name="QB_ROW_116230" localSheetId="7" hidden="1">QBActualsYTD_Original!$D$78</definedName>
    <definedName name="QB_ROW_116230" localSheetId="10" hidden="1">QBActualsYTDLastYear!$D$77</definedName>
    <definedName name="QB_ROW_116230" localSheetId="9" hidden="1">QBActualsYTDLastYear_Original!$D$78</definedName>
    <definedName name="QB_ROW_117230" localSheetId="4" hidden="1">QBActualsMonth!$D$78</definedName>
    <definedName name="QB_ROW_117230" localSheetId="3" hidden="1">QBActualsMonth_Original!$D$79</definedName>
    <definedName name="QB_ROW_117230" localSheetId="6" hidden="1">QBActualsMonthLastYear!$D$78</definedName>
    <definedName name="QB_ROW_117230" localSheetId="5" hidden="1">QBActualsMonthLastYear_Original!$D$79</definedName>
    <definedName name="QB_ROW_117230" localSheetId="8" hidden="1">QBActualsYTD!$D$78</definedName>
    <definedName name="QB_ROW_117230" localSheetId="7" hidden="1">QBActualsYTD_Original!$D$79</definedName>
    <definedName name="QB_ROW_117230" localSheetId="10" hidden="1">QBActualsYTDLastYear!$D$78</definedName>
    <definedName name="QB_ROW_117230" localSheetId="9" hidden="1">QBActualsYTDLastYear_Original!$D$79</definedName>
    <definedName name="QB_ROW_118020" localSheetId="4" hidden="1">QBActualsMonth!$C$82</definedName>
    <definedName name="QB_ROW_118020" localSheetId="3" hidden="1">QBActualsMonth_Original!$C$83</definedName>
    <definedName name="QB_ROW_118020" localSheetId="6" hidden="1">QBActualsMonthLastYear!$C$82</definedName>
    <definedName name="QB_ROW_118020" localSheetId="5" hidden="1">QBActualsMonthLastYear_Original!$C$83</definedName>
    <definedName name="QB_ROW_118020" localSheetId="8" hidden="1">QBActualsYTD!$C$82</definedName>
    <definedName name="QB_ROW_118020" localSheetId="7" hidden="1">QBActualsYTD_Original!$C$83</definedName>
    <definedName name="QB_ROW_118020" localSheetId="10" hidden="1">QBActualsYTDLastYear!$C$82</definedName>
    <definedName name="QB_ROW_118020" localSheetId="9" hidden="1">QBActualsYTDLastYear_Original!$C$83</definedName>
    <definedName name="QB_ROW_118230" localSheetId="4" hidden="1">QBActualsMonth!$D$126</definedName>
    <definedName name="QB_ROW_118230" localSheetId="3" hidden="1">QBActualsMonth_Original!$D$127</definedName>
    <definedName name="QB_ROW_118230" localSheetId="6" hidden="1">QBActualsMonthLastYear!$D$126</definedName>
    <definedName name="QB_ROW_118230" localSheetId="5" hidden="1">QBActualsMonthLastYear_Original!$D$127</definedName>
    <definedName name="QB_ROW_118230" localSheetId="8" hidden="1">QBActualsYTD!$D$126</definedName>
    <definedName name="QB_ROW_118230" localSheetId="7" hidden="1">QBActualsYTD_Original!$D$127</definedName>
    <definedName name="QB_ROW_118230" localSheetId="10" hidden="1">QBActualsYTDLastYear!$D$126</definedName>
    <definedName name="QB_ROW_118230" localSheetId="9" hidden="1">QBActualsYTDLastYear_Original!$D$127</definedName>
    <definedName name="QB_ROW_118320" localSheetId="4" hidden="1">QBActualsMonth!$C$127</definedName>
    <definedName name="QB_ROW_118320" localSheetId="3" hidden="1">QBActualsMonth_Original!$C$128</definedName>
    <definedName name="QB_ROW_118320" localSheetId="6" hidden="1">QBActualsMonthLastYear!$C$127</definedName>
    <definedName name="QB_ROW_118320" localSheetId="5" hidden="1">QBActualsMonthLastYear_Original!$C$128</definedName>
    <definedName name="QB_ROW_118320" localSheetId="8" hidden="1">QBActualsYTD!$C$127</definedName>
    <definedName name="QB_ROW_118320" localSheetId="7" hidden="1">QBActualsYTD_Original!$C$128</definedName>
    <definedName name="QB_ROW_118320" localSheetId="10" hidden="1">QBActualsYTDLastYear!$C$127</definedName>
    <definedName name="QB_ROW_118320" localSheetId="9" hidden="1">QBActualsYTDLastYear_Original!$C$128</definedName>
    <definedName name="QB_ROW_119030" localSheetId="4" hidden="1">QBActualsMonth!$D$83</definedName>
    <definedName name="QB_ROW_119030" localSheetId="3" hidden="1">QBActualsMonth_Original!$D$84</definedName>
    <definedName name="QB_ROW_119030" localSheetId="6" hidden="1">QBActualsMonthLastYear!$D$83</definedName>
    <definedName name="QB_ROW_119030" localSheetId="5" hidden="1">QBActualsMonthLastYear_Original!$D$84</definedName>
    <definedName name="QB_ROW_119030" localSheetId="8" hidden="1">QBActualsYTD!$D$83</definedName>
    <definedName name="QB_ROW_119030" localSheetId="7" hidden="1">QBActualsYTD_Original!$D$84</definedName>
    <definedName name="QB_ROW_119030" localSheetId="10" hidden="1">QBActualsYTDLastYear!$D$83</definedName>
    <definedName name="QB_ROW_119030" localSheetId="9" hidden="1">QBActualsYTDLastYear_Original!$D$84</definedName>
    <definedName name="QB_ROW_119240" localSheetId="4" hidden="1">QBActualsMonth!$E$87</definedName>
    <definedName name="QB_ROW_119240" localSheetId="3" hidden="1">QBActualsMonth_Original!$E$88</definedName>
    <definedName name="QB_ROW_119240" localSheetId="6" hidden="1">QBActualsMonthLastYear!$E$87</definedName>
    <definedName name="QB_ROW_119240" localSheetId="5" hidden="1">QBActualsMonthLastYear_Original!$E$88</definedName>
    <definedName name="QB_ROW_119240" localSheetId="8" hidden="1">QBActualsYTD!$E$87</definedName>
    <definedName name="QB_ROW_119240" localSheetId="7" hidden="1">QBActualsYTD_Original!$E$88</definedName>
    <definedName name="QB_ROW_119240" localSheetId="10" hidden="1">QBActualsYTDLastYear!$E$87</definedName>
    <definedName name="QB_ROW_119240" localSheetId="9" hidden="1">QBActualsYTDLastYear_Original!$E$88</definedName>
    <definedName name="QB_ROW_119330" localSheetId="4" hidden="1">QBActualsMonth!$D$88</definedName>
    <definedName name="QB_ROW_119330" localSheetId="3" hidden="1">QBActualsMonth_Original!$D$89</definedName>
    <definedName name="QB_ROW_119330" localSheetId="6" hidden="1">QBActualsMonthLastYear!$D$88</definedName>
    <definedName name="QB_ROW_119330" localSheetId="5" hidden="1">QBActualsMonthLastYear_Original!$D$89</definedName>
    <definedName name="QB_ROW_119330" localSheetId="8" hidden="1">QBActualsYTD!$D$88</definedName>
    <definedName name="QB_ROW_119330" localSheetId="7" hidden="1">QBActualsYTD_Original!$D$89</definedName>
    <definedName name="QB_ROW_119330" localSheetId="10" hidden="1">QBActualsYTDLastYear!$D$88</definedName>
    <definedName name="QB_ROW_119330" localSheetId="9" hidden="1">QBActualsYTDLastYear_Original!$D$89</definedName>
    <definedName name="QB_ROW_120240" localSheetId="4" hidden="1">QBActualsMonth!$E$84</definedName>
    <definedName name="QB_ROW_120240" localSheetId="3" hidden="1">QBActualsMonth_Original!$E$85</definedName>
    <definedName name="QB_ROW_120240" localSheetId="6" hidden="1">QBActualsMonthLastYear!$E$84</definedName>
    <definedName name="QB_ROW_120240" localSheetId="5" hidden="1">QBActualsMonthLastYear_Original!$E$85</definedName>
    <definedName name="QB_ROW_120240" localSheetId="8" hidden="1">QBActualsYTD!$E$84</definedName>
    <definedName name="QB_ROW_120240" localSheetId="7" hidden="1">QBActualsYTD_Original!$E$85</definedName>
    <definedName name="QB_ROW_120240" localSheetId="10" hidden="1">QBActualsYTDLastYear!$E$84</definedName>
    <definedName name="QB_ROW_120240" localSheetId="9" hidden="1">QBActualsYTDLastYear_Original!$E$85</definedName>
    <definedName name="QB_ROW_12031" localSheetId="12" hidden="1">QBBalanceSheetForRepor_Original!$D$66</definedName>
    <definedName name="QB_ROW_12031" localSheetId="13" hidden="1">QBBalanceSheetForReport!$D$65</definedName>
    <definedName name="QB_ROW_121240" localSheetId="4" hidden="1">QBActualsMonth!$E$85</definedName>
    <definedName name="QB_ROW_121240" localSheetId="3" hidden="1">QBActualsMonth_Original!$E$86</definedName>
    <definedName name="QB_ROW_121240" localSheetId="6" hidden="1">QBActualsMonthLastYear!$E$85</definedName>
    <definedName name="QB_ROW_121240" localSheetId="5" hidden="1">QBActualsMonthLastYear_Original!$E$86</definedName>
    <definedName name="QB_ROW_121240" localSheetId="8" hidden="1">QBActualsYTD!$E$85</definedName>
    <definedName name="QB_ROW_121240" localSheetId="7" hidden="1">QBActualsYTD_Original!$E$86</definedName>
    <definedName name="QB_ROW_121240" localSheetId="10" hidden="1">QBActualsYTDLastYear!$E$85</definedName>
    <definedName name="QB_ROW_121240" localSheetId="9" hidden="1">QBActualsYTDLastYear_Original!$E$86</definedName>
    <definedName name="QB_ROW_1220" localSheetId="12" hidden="1">QBBalanceSheetForRepor_Original!$C$159</definedName>
    <definedName name="QB_ROW_1220" localSheetId="13" hidden="1">QBBalanceSheetForReport!$C$158</definedName>
    <definedName name="QB_ROW_122240" localSheetId="4" hidden="1">QBActualsMonth!$E$86</definedName>
    <definedName name="QB_ROW_122240" localSheetId="3" hidden="1">QBActualsMonth_Original!$E$87</definedName>
    <definedName name="QB_ROW_122240" localSheetId="6" hidden="1">QBActualsMonthLastYear!$E$86</definedName>
    <definedName name="QB_ROW_122240" localSheetId="5" hidden="1">QBActualsMonthLastYear_Original!$E$87</definedName>
    <definedName name="QB_ROW_122240" localSheetId="8" hidden="1">QBActualsYTD!$E$86</definedName>
    <definedName name="QB_ROW_122240" localSheetId="7" hidden="1">QBActualsYTD_Original!$E$87</definedName>
    <definedName name="QB_ROW_122240" localSheetId="10" hidden="1">QBActualsYTDLastYear!$E$86</definedName>
    <definedName name="QB_ROW_122240" localSheetId="9" hidden="1">QBActualsYTDLastYear_Original!$E$87</definedName>
    <definedName name="QB_ROW_12230" localSheetId="4" hidden="1">QBActualsMonth!$D$17</definedName>
    <definedName name="QB_ROW_12230" localSheetId="3" hidden="1">QBActualsMonth_Original!$D$18</definedName>
    <definedName name="QB_ROW_12230" localSheetId="6" hidden="1">QBActualsMonthLastYear!$D$17</definedName>
    <definedName name="QB_ROW_12230" localSheetId="5" hidden="1">QBActualsMonthLastYear_Original!$D$18</definedName>
    <definedName name="QB_ROW_12230" localSheetId="8" hidden="1">QBActualsYTD!$D$17</definedName>
    <definedName name="QB_ROW_12230" localSheetId="7" hidden="1">QBActualsYTD_Original!$D$18</definedName>
    <definedName name="QB_ROW_12230" localSheetId="10" hidden="1">QBActualsYTDLastYear!$D$17</definedName>
    <definedName name="QB_ROW_12230" localSheetId="9" hidden="1">QBActualsYTDLastYear_Original!$D$18</definedName>
    <definedName name="QB_ROW_123030" localSheetId="4" hidden="1">QBActualsMonth!$D$90</definedName>
    <definedName name="QB_ROW_123030" localSheetId="3" hidden="1">QBActualsMonth_Original!$D$91</definedName>
    <definedName name="QB_ROW_123030" localSheetId="6" hidden="1">QBActualsMonthLastYear!$D$90</definedName>
    <definedName name="QB_ROW_123030" localSheetId="5" hidden="1">QBActualsMonthLastYear_Original!$D$91</definedName>
    <definedName name="QB_ROW_123030" localSheetId="8" hidden="1">QBActualsYTD!$D$90</definedName>
    <definedName name="QB_ROW_123030" localSheetId="7" hidden="1">QBActualsYTD_Original!$D$91</definedName>
    <definedName name="QB_ROW_123030" localSheetId="10" hidden="1">QBActualsYTDLastYear!$D$90</definedName>
    <definedName name="QB_ROW_123030" localSheetId="9" hidden="1">QBActualsYTDLastYear_Original!$D$91</definedName>
    <definedName name="QB_ROW_123240" localSheetId="4" hidden="1">QBActualsMonth!$E$93</definedName>
    <definedName name="QB_ROW_123240" localSheetId="3" hidden="1">QBActualsMonth_Original!$E$94</definedName>
    <definedName name="QB_ROW_123240" localSheetId="6" hidden="1">QBActualsMonthLastYear!$E$93</definedName>
    <definedName name="QB_ROW_123240" localSheetId="5" hidden="1">QBActualsMonthLastYear_Original!$E$94</definedName>
    <definedName name="QB_ROW_123240" localSheetId="8" hidden="1">QBActualsYTD!$E$93</definedName>
    <definedName name="QB_ROW_123240" localSheetId="7" hidden="1">QBActualsYTD_Original!$E$94</definedName>
    <definedName name="QB_ROW_123240" localSheetId="10" hidden="1">QBActualsYTDLastYear!$E$93</definedName>
    <definedName name="QB_ROW_123240" localSheetId="9" hidden="1">QBActualsYTDLastYear_Original!$E$94</definedName>
    <definedName name="QB_ROW_12331" localSheetId="12" hidden="1">QBBalanceSheetForRepor_Original!$D$147</definedName>
    <definedName name="QB_ROW_12331" localSheetId="13" hidden="1">QBBalanceSheetForReport!$D$146</definedName>
    <definedName name="QB_ROW_123330" localSheetId="4" hidden="1">QBActualsMonth!$D$94</definedName>
    <definedName name="QB_ROW_123330" localSheetId="3" hidden="1">QBActualsMonth_Original!$D$95</definedName>
    <definedName name="QB_ROW_123330" localSheetId="6" hidden="1">QBActualsMonthLastYear!$D$94</definedName>
    <definedName name="QB_ROW_123330" localSheetId="5" hidden="1">QBActualsMonthLastYear_Original!$D$95</definedName>
    <definedName name="QB_ROW_123330" localSheetId="8" hidden="1">QBActualsYTD!$D$94</definedName>
    <definedName name="QB_ROW_123330" localSheetId="7" hidden="1">QBActualsYTD_Original!$D$95</definedName>
    <definedName name="QB_ROW_123330" localSheetId="10" hidden="1">QBActualsYTDLastYear!$D$94</definedName>
    <definedName name="QB_ROW_123330" localSheetId="9" hidden="1">QBActualsYTDLastYear_Original!$D$95</definedName>
    <definedName name="QB_ROW_124240" localSheetId="4" hidden="1">QBActualsMonth!$E$91</definedName>
    <definedName name="QB_ROW_124240" localSheetId="3" hidden="1">QBActualsMonth_Original!$E$92</definedName>
    <definedName name="QB_ROW_124240" localSheetId="6" hidden="1">QBActualsMonthLastYear!$E$91</definedName>
    <definedName name="QB_ROW_124240" localSheetId="5" hidden="1">QBActualsMonthLastYear_Original!$E$92</definedName>
    <definedName name="QB_ROW_124240" localSheetId="8" hidden="1">QBActualsYTD!$E$91</definedName>
    <definedName name="QB_ROW_124240" localSheetId="7" hidden="1">QBActualsYTD_Original!$E$92</definedName>
    <definedName name="QB_ROW_124240" localSheetId="10" hidden="1">QBActualsYTDLastYear!$E$91</definedName>
    <definedName name="QB_ROW_124240" localSheetId="9" hidden="1">QBActualsYTDLastYear_Original!$E$92</definedName>
    <definedName name="QB_ROW_125240" localSheetId="4" hidden="1">QBActualsMonth!$E$92</definedName>
    <definedName name="QB_ROW_125240" localSheetId="3" hidden="1">QBActualsMonth_Original!$E$93</definedName>
    <definedName name="QB_ROW_125240" localSheetId="6" hidden="1">QBActualsMonthLastYear!$E$92</definedName>
    <definedName name="QB_ROW_125240" localSheetId="5" hidden="1">QBActualsMonthLastYear_Original!$E$93</definedName>
    <definedName name="QB_ROW_125240" localSheetId="8" hidden="1">QBActualsYTD!$E$92</definedName>
    <definedName name="QB_ROW_125240" localSheetId="7" hidden="1">QBActualsYTD_Original!$E$93</definedName>
    <definedName name="QB_ROW_125240" localSheetId="10" hidden="1">QBActualsYTDLastYear!$E$92</definedName>
    <definedName name="QB_ROW_125240" localSheetId="9" hidden="1">QBActualsYTDLastYear_Original!$E$93</definedName>
    <definedName name="QB_ROW_126030" localSheetId="4" hidden="1">QBActualsMonth!$D$95</definedName>
    <definedName name="QB_ROW_126030" localSheetId="3" hidden="1">QBActualsMonth_Original!$D$96</definedName>
    <definedName name="QB_ROW_126030" localSheetId="6" hidden="1">QBActualsMonthLastYear!$D$95</definedName>
    <definedName name="QB_ROW_126030" localSheetId="5" hidden="1">QBActualsMonthLastYear_Original!$D$96</definedName>
    <definedName name="QB_ROW_126030" localSheetId="8" hidden="1">QBActualsYTD!$D$95</definedName>
    <definedName name="QB_ROW_126030" localSheetId="7" hidden="1">QBActualsYTD_Original!$D$96</definedName>
    <definedName name="QB_ROW_126030" localSheetId="10" hidden="1">QBActualsYTDLastYear!$D$95</definedName>
    <definedName name="QB_ROW_126030" localSheetId="9" hidden="1">QBActualsYTDLastYear_Original!$D$96</definedName>
    <definedName name="QB_ROW_126240" localSheetId="4" hidden="1">QBActualsMonth!$E$98</definedName>
    <definedName name="QB_ROW_126240" localSheetId="3" hidden="1">QBActualsMonth_Original!$E$99</definedName>
    <definedName name="QB_ROW_126240" localSheetId="6" hidden="1">QBActualsMonthLastYear!$E$98</definedName>
    <definedName name="QB_ROW_126240" localSheetId="5" hidden="1">QBActualsMonthLastYear_Original!$E$99</definedName>
    <definedName name="QB_ROW_126240" localSheetId="8" hidden="1">QBActualsYTD!$E$98</definedName>
    <definedName name="QB_ROW_126240" localSheetId="7" hidden="1">QBActualsYTD_Original!$E$99</definedName>
    <definedName name="QB_ROW_126240" localSheetId="10" hidden="1">QBActualsYTDLastYear!$E$98</definedName>
    <definedName name="QB_ROW_126240" localSheetId="9" hidden="1">QBActualsYTDLastYear_Original!$E$99</definedName>
    <definedName name="QB_ROW_126330" localSheetId="4" hidden="1">QBActualsMonth!$D$99</definedName>
    <definedName name="QB_ROW_126330" localSheetId="3" hidden="1">QBActualsMonth_Original!$D$100</definedName>
    <definedName name="QB_ROW_126330" localSheetId="6" hidden="1">QBActualsMonthLastYear!$D$99</definedName>
    <definedName name="QB_ROW_126330" localSheetId="5" hidden="1">QBActualsMonthLastYear_Original!$D$100</definedName>
    <definedName name="QB_ROW_126330" localSheetId="8" hidden="1">QBActualsYTD!$D$99</definedName>
    <definedName name="QB_ROW_126330" localSheetId="7" hidden="1">QBActualsYTD_Original!$D$100</definedName>
    <definedName name="QB_ROW_126330" localSheetId="10" hidden="1">QBActualsYTDLastYear!$D$99</definedName>
    <definedName name="QB_ROW_126330" localSheetId="9" hidden="1">QBActualsYTDLastYear_Original!$D$100</definedName>
    <definedName name="QB_ROW_127240" localSheetId="4" hidden="1">QBActualsMonth!$E$96</definedName>
    <definedName name="QB_ROW_127240" localSheetId="3" hidden="1">QBActualsMonth_Original!$E$97</definedName>
    <definedName name="QB_ROW_127240" localSheetId="6" hidden="1">QBActualsMonthLastYear!$E$96</definedName>
    <definedName name="QB_ROW_127240" localSheetId="5" hidden="1">QBActualsMonthLastYear_Original!$E$97</definedName>
    <definedName name="QB_ROW_127240" localSheetId="8" hidden="1">QBActualsYTD!$E$96</definedName>
    <definedName name="QB_ROW_127240" localSheetId="7" hidden="1">QBActualsYTD_Original!$E$97</definedName>
    <definedName name="QB_ROW_127240" localSheetId="10" hidden="1">QBActualsYTDLastYear!$E$96</definedName>
    <definedName name="QB_ROW_127240" localSheetId="9" hidden="1">QBActualsYTDLastYear_Original!$E$97</definedName>
    <definedName name="QB_ROW_128240" localSheetId="4" hidden="1">QBActualsMonth!$E$97</definedName>
    <definedName name="QB_ROW_128240" localSheetId="3" hidden="1">QBActualsMonth_Original!$E$98</definedName>
    <definedName name="QB_ROW_128240" localSheetId="6" hidden="1">QBActualsMonthLastYear!$E$97</definedName>
    <definedName name="QB_ROW_128240" localSheetId="5" hidden="1">QBActualsMonthLastYear_Original!$E$98</definedName>
    <definedName name="QB_ROW_128240" localSheetId="8" hidden="1">QBActualsYTD!$E$97</definedName>
    <definedName name="QB_ROW_128240" localSheetId="7" hidden="1">QBActualsYTD_Original!$E$98</definedName>
    <definedName name="QB_ROW_128240" localSheetId="10" hidden="1">QBActualsYTDLastYear!$E$97</definedName>
    <definedName name="QB_ROW_128240" localSheetId="9" hidden="1">QBActualsYTDLastYear_Original!$E$98</definedName>
    <definedName name="QB_ROW_129030" localSheetId="4" hidden="1">QBActualsMonth!$D$100</definedName>
    <definedName name="QB_ROW_129030" localSheetId="3" hidden="1">QBActualsMonth_Original!$D$101</definedName>
    <definedName name="QB_ROW_129030" localSheetId="6" hidden="1">QBActualsMonthLastYear!$D$100</definedName>
    <definedName name="QB_ROW_129030" localSheetId="5" hidden="1">QBActualsMonthLastYear_Original!$D$101</definedName>
    <definedName name="QB_ROW_129030" localSheetId="8" hidden="1">QBActualsYTD!$D$100</definedName>
    <definedName name="QB_ROW_129030" localSheetId="7" hidden="1">QBActualsYTD_Original!$D$101</definedName>
    <definedName name="QB_ROW_129030" localSheetId="10" hidden="1">QBActualsYTDLastYear!$D$100</definedName>
    <definedName name="QB_ROW_129030" localSheetId="9" hidden="1">QBActualsYTDLastYear_Original!$D$101</definedName>
    <definedName name="QB_ROW_129240" localSheetId="4" hidden="1">QBActualsMonth!$E$122</definedName>
    <definedName name="QB_ROW_129240" localSheetId="3" hidden="1">QBActualsMonth_Original!$E$123</definedName>
    <definedName name="QB_ROW_129240" localSheetId="6" hidden="1">QBActualsMonthLastYear!$E$122</definedName>
    <definedName name="QB_ROW_129240" localSheetId="5" hidden="1">QBActualsMonthLastYear_Original!$E$123</definedName>
    <definedName name="QB_ROW_129240" localSheetId="8" hidden="1">QBActualsYTD!$E$122</definedName>
    <definedName name="QB_ROW_129240" localSheetId="7" hidden="1">QBActualsYTD_Original!$E$123</definedName>
    <definedName name="QB_ROW_129240" localSheetId="10" hidden="1">QBActualsYTDLastYear!$E$122</definedName>
    <definedName name="QB_ROW_129240" localSheetId="9" hidden="1">QBActualsYTDLastYear_Original!$E$123</definedName>
    <definedName name="QB_ROW_129330" localSheetId="4" hidden="1">QBActualsMonth!$D$123</definedName>
    <definedName name="QB_ROW_129330" localSheetId="3" hidden="1">QBActualsMonth_Original!$D$124</definedName>
    <definedName name="QB_ROW_129330" localSheetId="6" hidden="1">QBActualsMonthLastYear!$D$123</definedName>
    <definedName name="QB_ROW_129330" localSheetId="5" hidden="1">QBActualsMonthLastYear_Original!$D$124</definedName>
    <definedName name="QB_ROW_129330" localSheetId="8" hidden="1">QBActualsYTD!$D$123</definedName>
    <definedName name="QB_ROW_129330" localSheetId="7" hidden="1">QBActualsYTD_Original!$D$124</definedName>
    <definedName name="QB_ROW_129330" localSheetId="10" hidden="1">QBActualsYTDLastYear!$D$123</definedName>
    <definedName name="QB_ROW_129330" localSheetId="9" hidden="1">QBActualsYTDLastYear_Original!$D$124</definedName>
    <definedName name="QB_ROW_130040" localSheetId="4" hidden="1">QBActualsMonth!$E$101</definedName>
    <definedName name="QB_ROW_130040" localSheetId="3" hidden="1">QBActualsMonth_Original!$E$102</definedName>
    <definedName name="QB_ROW_130040" localSheetId="6" hidden="1">QBActualsMonthLastYear!$E$101</definedName>
    <definedName name="QB_ROW_130040" localSheetId="5" hidden="1">QBActualsMonthLastYear_Original!$E$102</definedName>
    <definedName name="QB_ROW_130040" localSheetId="8" hidden="1">QBActualsYTD!$E$101</definedName>
    <definedName name="QB_ROW_130040" localSheetId="7" hidden="1">QBActualsYTD_Original!$E$102</definedName>
    <definedName name="QB_ROW_130040" localSheetId="10" hidden="1">QBActualsYTDLastYear!$E$101</definedName>
    <definedName name="QB_ROW_130040" localSheetId="9" hidden="1">QBActualsYTDLastYear_Original!$E$102</definedName>
    <definedName name="QB_ROW_13021" localSheetId="12" hidden="1">QBBalanceSheetForRepor_Original!$C$149</definedName>
    <definedName name="QB_ROW_13021" localSheetId="13" hidden="1">QBBalanceSheetForReport!$C$148</definedName>
    <definedName name="QB_ROW_130250" localSheetId="4" hidden="1">QBActualsMonth!$F$104</definedName>
    <definedName name="QB_ROW_130250" localSheetId="3" hidden="1">QBActualsMonth_Original!$F$105</definedName>
    <definedName name="QB_ROW_130250" localSheetId="6" hidden="1">QBActualsMonthLastYear!$F$104</definedName>
    <definedName name="QB_ROW_130250" localSheetId="5" hidden="1">QBActualsMonthLastYear_Original!$F$105</definedName>
    <definedName name="QB_ROW_130250" localSheetId="8" hidden="1">QBActualsYTD!$F$104</definedName>
    <definedName name="QB_ROW_130250" localSheetId="7" hidden="1">QBActualsYTD_Original!$F$105</definedName>
    <definedName name="QB_ROW_130250" localSheetId="10" hidden="1">QBActualsYTDLastYear!$F$104</definedName>
    <definedName name="QB_ROW_130250" localSheetId="9" hidden="1">QBActualsYTDLastYear_Original!$F$105</definedName>
    <definedName name="QB_ROW_130340" localSheetId="4" hidden="1">QBActualsMonth!$E$105</definedName>
    <definedName name="QB_ROW_130340" localSheetId="3" hidden="1">QBActualsMonth_Original!$E$106</definedName>
    <definedName name="QB_ROW_130340" localSheetId="6" hidden="1">QBActualsMonthLastYear!$E$105</definedName>
    <definedName name="QB_ROW_130340" localSheetId="5" hidden="1">QBActualsMonthLastYear_Original!$E$106</definedName>
    <definedName name="QB_ROW_130340" localSheetId="8" hidden="1">QBActualsYTD!$E$105</definedName>
    <definedName name="QB_ROW_130340" localSheetId="7" hidden="1">QBActualsYTD_Original!$E$106</definedName>
    <definedName name="QB_ROW_130340" localSheetId="10" hidden="1">QBActualsYTDLastYear!$E$105</definedName>
    <definedName name="QB_ROW_130340" localSheetId="9" hidden="1">QBActualsYTDLastYear_Original!$E$106</definedName>
    <definedName name="QB_ROW_131040" localSheetId="4" hidden="1">QBActualsMonth!$E$106</definedName>
    <definedName name="QB_ROW_131040" localSheetId="3" hidden="1">QBActualsMonth_Original!$E$107</definedName>
    <definedName name="QB_ROW_131040" localSheetId="6" hidden="1">QBActualsMonthLastYear!$E$106</definedName>
    <definedName name="QB_ROW_131040" localSheetId="5" hidden="1">QBActualsMonthLastYear_Original!$E$107</definedName>
    <definedName name="QB_ROW_131040" localSheetId="8" hidden="1">QBActualsYTD!$E$106</definedName>
    <definedName name="QB_ROW_131040" localSheetId="7" hidden="1">QBActualsYTD_Original!$E$107</definedName>
    <definedName name="QB_ROW_131040" localSheetId="10" hidden="1">QBActualsYTDLastYear!$E$106</definedName>
    <definedName name="QB_ROW_131040" localSheetId="9" hidden="1">QBActualsYTDLastYear_Original!$E$107</definedName>
    <definedName name="QB_ROW_1311" localSheetId="12" hidden="1">QBBalanceSheetForRepor_Original!$B$53</definedName>
    <definedName name="QB_ROW_1311" localSheetId="13" hidden="1">QBBalanceSheetForReport!$B$52</definedName>
    <definedName name="QB_ROW_131250" localSheetId="4" hidden="1">QBActualsMonth!$F$109</definedName>
    <definedName name="QB_ROW_131250" localSheetId="3" hidden="1">QBActualsMonth_Original!$F$110</definedName>
    <definedName name="QB_ROW_131250" localSheetId="6" hidden="1">QBActualsMonthLastYear!$F$109</definedName>
    <definedName name="QB_ROW_131250" localSheetId="5" hidden="1">QBActualsMonthLastYear_Original!$F$110</definedName>
    <definedName name="QB_ROW_131250" localSheetId="8" hidden="1">QBActualsYTD!$F$109</definedName>
    <definedName name="QB_ROW_131250" localSheetId="7" hidden="1">QBActualsYTD_Original!$F$110</definedName>
    <definedName name="QB_ROW_131250" localSheetId="10" hidden="1">QBActualsYTDLastYear!$F$109</definedName>
    <definedName name="QB_ROW_131250" localSheetId="9" hidden="1">QBActualsYTDLastYear_Original!$F$110</definedName>
    <definedName name="QB_ROW_131340" localSheetId="4" hidden="1">QBActualsMonth!$E$110</definedName>
    <definedName name="QB_ROW_131340" localSheetId="3" hidden="1">QBActualsMonth_Original!$E$111</definedName>
    <definedName name="QB_ROW_131340" localSheetId="6" hidden="1">QBActualsMonthLastYear!$E$110</definedName>
    <definedName name="QB_ROW_131340" localSheetId="5" hidden="1">QBActualsMonthLastYear_Original!$E$111</definedName>
    <definedName name="QB_ROW_131340" localSheetId="8" hidden="1">QBActualsYTD!$E$110</definedName>
    <definedName name="QB_ROW_131340" localSheetId="7" hidden="1">QBActualsYTD_Original!$E$111</definedName>
    <definedName name="QB_ROW_131340" localSheetId="10" hidden="1">QBActualsYTDLastYear!$E$110</definedName>
    <definedName name="QB_ROW_131340" localSheetId="9" hidden="1">QBActualsYTDLastYear_Original!$E$111</definedName>
    <definedName name="QB_ROW_132240" localSheetId="4" hidden="1">QBActualsMonth!$E$116</definedName>
    <definedName name="QB_ROW_132240" localSheetId="3" hidden="1">QBActualsMonth_Original!$E$117</definedName>
    <definedName name="QB_ROW_132240" localSheetId="6" hidden="1">QBActualsMonthLastYear!$E$116</definedName>
    <definedName name="QB_ROW_132240" localSheetId="5" hidden="1">QBActualsMonthLastYear_Original!$E$117</definedName>
    <definedName name="QB_ROW_132240" localSheetId="8" hidden="1">QBActualsYTD!$E$116</definedName>
    <definedName name="QB_ROW_132240" localSheetId="7" hidden="1">QBActualsYTD_Original!$E$117</definedName>
    <definedName name="QB_ROW_132240" localSheetId="10" hidden="1">QBActualsYTDLastYear!$E$116</definedName>
    <definedName name="QB_ROW_132240" localSheetId="9" hidden="1">QBActualsYTDLastYear_Original!$E$117</definedName>
    <definedName name="QB_ROW_13230" localSheetId="4" hidden="1">QBActualsMonth!$D$18</definedName>
    <definedName name="QB_ROW_13230" localSheetId="3" hidden="1">QBActualsMonth_Original!$D$19</definedName>
    <definedName name="QB_ROW_13230" localSheetId="6" hidden="1">QBActualsMonthLastYear!$D$18</definedName>
    <definedName name="QB_ROW_13230" localSheetId="5" hidden="1">QBActualsMonthLastYear_Original!$D$19</definedName>
    <definedName name="QB_ROW_13230" localSheetId="8" hidden="1">QBActualsYTD!$D$18</definedName>
    <definedName name="QB_ROW_13230" localSheetId="7" hidden="1">QBActualsYTD_Original!$D$19</definedName>
    <definedName name="QB_ROW_13230" localSheetId="10" hidden="1">QBActualsYTDLastYear!$D$18</definedName>
    <definedName name="QB_ROW_13230" localSheetId="9" hidden="1">QBActualsYTDLastYear_Original!$D$19</definedName>
    <definedName name="QB_ROW_13321" localSheetId="12" hidden="1">QBBalanceSheetForRepor_Original!$C$155</definedName>
    <definedName name="QB_ROW_13321" localSheetId="13" hidden="1">QBBalanceSheetForReport!$C$154</definedName>
    <definedName name="QB_ROW_133240" localSheetId="4" hidden="1">QBActualsMonth!$E$117</definedName>
    <definedName name="QB_ROW_133240" localSheetId="3" hidden="1">QBActualsMonth_Original!$E$118</definedName>
    <definedName name="QB_ROW_133240" localSheetId="6" hidden="1">QBActualsMonthLastYear!$E$117</definedName>
    <definedName name="QB_ROW_133240" localSheetId="5" hidden="1">QBActualsMonthLastYear_Original!$E$118</definedName>
    <definedName name="QB_ROW_133240" localSheetId="8" hidden="1">QBActualsYTD!$E$117</definedName>
    <definedName name="QB_ROW_133240" localSheetId="7" hidden="1">QBActualsYTD_Original!$E$118</definedName>
    <definedName name="QB_ROW_133240" localSheetId="10" hidden="1">QBActualsYTDLastYear!$E$117</definedName>
    <definedName name="QB_ROW_133240" localSheetId="9" hidden="1">QBActualsYTDLastYear_Original!$E$118</definedName>
    <definedName name="QB_ROW_134040" localSheetId="4" hidden="1">QBActualsMonth!$E$111</definedName>
    <definedName name="QB_ROW_134040" localSheetId="3" hidden="1">QBActualsMonth_Original!$E$112</definedName>
    <definedName name="QB_ROW_134040" localSheetId="6" hidden="1">QBActualsMonthLastYear!$E$111</definedName>
    <definedName name="QB_ROW_134040" localSheetId="5" hidden="1">QBActualsMonthLastYear_Original!$E$112</definedName>
    <definedName name="QB_ROW_134040" localSheetId="8" hidden="1">QBActualsYTD!$E$111</definedName>
    <definedName name="QB_ROW_134040" localSheetId="7" hidden="1">QBActualsYTD_Original!$E$112</definedName>
    <definedName name="QB_ROW_134040" localSheetId="10" hidden="1">QBActualsYTDLastYear!$E$111</definedName>
    <definedName name="QB_ROW_134040" localSheetId="9" hidden="1">QBActualsYTDLastYear_Original!$E$112</definedName>
    <definedName name="QB_ROW_134250" localSheetId="4" hidden="1">QBActualsMonth!$F$114</definedName>
    <definedName name="QB_ROW_134250" localSheetId="3" hidden="1">QBActualsMonth_Original!$F$115</definedName>
    <definedName name="QB_ROW_134250" localSheetId="6" hidden="1">QBActualsMonthLastYear!$F$114</definedName>
    <definedName name="QB_ROW_134250" localSheetId="5" hidden="1">QBActualsMonthLastYear_Original!$F$115</definedName>
    <definedName name="QB_ROW_134250" localSheetId="8" hidden="1">QBActualsYTD!$F$114</definedName>
    <definedName name="QB_ROW_134250" localSheetId="7" hidden="1">QBActualsYTD_Original!$F$115</definedName>
    <definedName name="QB_ROW_134250" localSheetId="10" hidden="1">QBActualsYTDLastYear!$F$114</definedName>
    <definedName name="QB_ROW_134250" localSheetId="9" hidden="1">QBActualsYTDLastYear_Original!$F$115</definedName>
    <definedName name="QB_ROW_134340" localSheetId="4" hidden="1">QBActualsMonth!$E$115</definedName>
    <definedName name="QB_ROW_134340" localSheetId="3" hidden="1">QBActualsMonth_Original!$E$116</definedName>
    <definedName name="QB_ROW_134340" localSheetId="6" hidden="1">QBActualsMonthLastYear!$E$115</definedName>
    <definedName name="QB_ROW_134340" localSheetId="5" hidden="1">QBActualsMonthLastYear_Original!$E$116</definedName>
    <definedName name="QB_ROW_134340" localSheetId="8" hidden="1">QBActualsYTD!$E$115</definedName>
    <definedName name="QB_ROW_134340" localSheetId="7" hidden="1">QBActualsYTD_Original!$E$116</definedName>
    <definedName name="QB_ROW_134340" localSheetId="10" hidden="1">QBActualsYTDLastYear!$E$115</definedName>
    <definedName name="QB_ROW_134340" localSheetId="9" hidden="1">QBActualsYTDLastYear_Original!$E$116</definedName>
    <definedName name="QB_ROW_135240" localSheetId="4" hidden="1">QBActualsMonth!$E$118</definedName>
    <definedName name="QB_ROW_135240" localSheetId="3" hidden="1">QBActualsMonth_Original!$E$119</definedName>
    <definedName name="QB_ROW_135240" localSheetId="6" hidden="1">QBActualsMonthLastYear!$E$118</definedName>
    <definedName name="QB_ROW_135240" localSheetId="5" hidden="1">QBActualsMonthLastYear_Original!$E$119</definedName>
    <definedName name="QB_ROW_135240" localSheetId="8" hidden="1">QBActualsYTD!$E$118</definedName>
    <definedName name="QB_ROW_135240" localSheetId="7" hidden="1">QBActualsYTD_Original!$E$119</definedName>
    <definedName name="QB_ROW_135240" localSheetId="10" hidden="1">QBActualsYTDLastYear!$E$118</definedName>
    <definedName name="QB_ROW_135240" localSheetId="9" hidden="1">QBActualsYTDLastYear_Original!$E$119</definedName>
    <definedName name="QB_ROW_136020" localSheetId="4" hidden="1">QBActualsMonth!$C$128</definedName>
    <definedName name="QB_ROW_136020" localSheetId="3" hidden="1">QBActualsMonth_Original!$C$129</definedName>
    <definedName name="QB_ROW_136020" localSheetId="6" hidden="1">QBActualsMonthLastYear!$C$128</definedName>
    <definedName name="QB_ROW_136020" localSheetId="5" hidden="1">QBActualsMonthLastYear_Original!$C$129</definedName>
    <definedName name="QB_ROW_136020" localSheetId="8" hidden="1">QBActualsYTD!$C$128</definedName>
    <definedName name="QB_ROW_136020" localSheetId="7" hidden="1">QBActualsYTD_Original!$C$129</definedName>
    <definedName name="QB_ROW_136020" localSheetId="10" hidden="1">QBActualsYTDLastYear!$C$128</definedName>
    <definedName name="QB_ROW_136020" localSheetId="9" hidden="1">QBActualsYTDLastYear_Original!$C$129</definedName>
    <definedName name="QB_ROW_136230" localSheetId="4" hidden="1">QBActualsMonth!$D$140</definedName>
    <definedName name="QB_ROW_136230" localSheetId="3" hidden="1">QBActualsMonth_Original!$D$141</definedName>
    <definedName name="QB_ROW_136230" localSheetId="6" hidden="1">QBActualsMonthLastYear!$D$140</definedName>
    <definedName name="QB_ROW_136230" localSheetId="5" hidden="1">QBActualsMonthLastYear_Original!$D$141</definedName>
    <definedName name="QB_ROW_136230" localSheetId="8" hidden="1">QBActualsYTD!$D$140</definedName>
    <definedName name="QB_ROW_136230" localSheetId="7" hidden="1">QBActualsYTD_Original!$D$141</definedName>
    <definedName name="QB_ROW_136230" localSheetId="10" hidden="1">QBActualsYTDLastYear!$D$140</definedName>
    <definedName name="QB_ROW_136230" localSheetId="9" hidden="1">QBActualsYTDLastYear_Original!$D$141</definedName>
    <definedName name="QB_ROW_136320" localSheetId="4" hidden="1">QBActualsMonth!$C$141</definedName>
    <definedName name="QB_ROW_136320" localSheetId="3" hidden="1">QBActualsMonth_Original!$C$142</definedName>
    <definedName name="QB_ROW_136320" localSheetId="6" hidden="1">QBActualsMonthLastYear!$C$141</definedName>
    <definedName name="QB_ROW_136320" localSheetId="5" hidden="1">QBActualsMonthLastYear_Original!$C$142</definedName>
    <definedName name="QB_ROW_136320" localSheetId="8" hidden="1">QBActualsYTD!$C$141</definedName>
    <definedName name="QB_ROW_136320" localSheetId="7" hidden="1">QBActualsYTD_Original!$C$142</definedName>
    <definedName name="QB_ROW_136320" localSheetId="10" hidden="1">QBActualsYTDLastYear!$C$141</definedName>
    <definedName name="QB_ROW_136320" localSheetId="9" hidden="1">QBActualsYTDLastYear_Original!$C$142</definedName>
    <definedName name="QB_ROW_137030" localSheetId="4" hidden="1">QBActualsMonth!$D$129</definedName>
    <definedName name="QB_ROW_137030" localSheetId="3" hidden="1">QBActualsMonth_Original!$D$130</definedName>
    <definedName name="QB_ROW_137030" localSheetId="6" hidden="1">QBActualsMonthLastYear!$D$129</definedName>
    <definedName name="QB_ROW_137030" localSheetId="5" hidden="1">QBActualsMonthLastYear_Original!$D$130</definedName>
    <definedName name="QB_ROW_137030" localSheetId="8" hidden="1">QBActualsYTD!$D$129</definedName>
    <definedName name="QB_ROW_137030" localSheetId="7" hidden="1">QBActualsYTD_Original!$D$130</definedName>
    <definedName name="QB_ROW_137030" localSheetId="10" hidden="1">QBActualsYTDLastYear!$D$129</definedName>
    <definedName name="QB_ROW_137030" localSheetId="9" hidden="1">QBActualsYTDLastYear_Original!$D$130</definedName>
    <definedName name="QB_ROW_137240" localSheetId="4" hidden="1">QBActualsMonth!$E$133</definedName>
    <definedName name="QB_ROW_137240" localSheetId="3" hidden="1">QBActualsMonth_Original!$E$134</definedName>
    <definedName name="QB_ROW_137240" localSheetId="6" hidden="1">QBActualsMonthLastYear!$E$133</definedName>
    <definedName name="QB_ROW_137240" localSheetId="5" hidden="1">QBActualsMonthLastYear_Original!$E$134</definedName>
    <definedName name="QB_ROW_137240" localSheetId="8" hidden="1">QBActualsYTD!$E$133</definedName>
    <definedName name="QB_ROW_137240" localSheetId="7" hidden="1">QBActualsYTD_Original!$E$134</definedName>
    <definedName name="QB_ROW_137240" localSheetId="10" hidden="1">QBActualsYTDLastYear!$E$133</definedName>
    <definedName name="QB_ROW_137240" localSheetId="9" hidden="1">QBActualsYTDLastYear_Original!$E$134</definedName>
    <definedName name="QB_ROW_137330" localSheetId="4" hidden="1">QBActualsMonth!$D$134</definedName>
    <definedName name="QB_ROW_137330" localSheetId="3" hidden="1">QBActualsMonth_Original!$D$135</definedName>
    <definedName name="QB_ROW_137330" localSheetId="6" hidden="1">QBActualsMonthLastYear!$D$134</definedName>
    <definedName name="QB_ROW_137330" localSheetId="5" hidden="1">QBActualsMonthLastYear_Original!$D$135</definedName>
    <definedName name="QB_ROW_137330" localSheetId="8" hidden="1">QBActualsYTD!$D$134</definedName>
    <definedName name="QB_ROW_137330" localSheetId="7" hidden="1">QBActualsYTD_Original!$D$135</definedName>
    <definedName name="QB_ROW_137330" localSheetId="10" hidden="1">QBActualsYTDLastYear!$D$134</definedName>
    <definedName name="QB_ROW_137330" localSheetId="9" hidden="1">QBActualsYTDLastYear_Original!$D$135</definedName>
    <definedName name="QB_ROW_138240" localSheetId="4" hidden="1">QBActualsMonth!$E$130</definedName>
    <definedName name="QB_ROW_138240" localSheetId="3" hidden="1">QBActualsMonth_Original!$E$131</definedName>
    <definedName name="QB_ROW_138240" localSheetId="6" hidden="1">QBActualsMonthLastYear!$E$130</definedName>
    <definedName name="QB_ROW_138240" localSheetId="5" hidden="1">QBActualsMonthLastYear_Original!$E$131</definedName>
    <definedName name="QB_ROW_138240" localSheetId="8" hidden="1">QBActualsYTD!$E$130</definedName>
    <definedName name="QB_ROW_138240" localSheetId="7" hidden="1">QBActualsYTD_Original!$E$131</definedName>
    <definedName name="QB_ROW_138240" localSheetId="10" hidden="1">QBActualsYTDLastYear!$E$130</definedName>
    <definedName name="QB_ROW_138240" localSheetId="9" hidden="1">QBActualsYTDLastYear_Original!$E$131</definedName>
    <definedName name="QB_ROW_139240" localSheetId="4" hidden="1">QBActualsMonth!$E$131</definedName>
    <definedName name="QB_ROW_139240" localSheetId="3" hidden="1">QBActualsMonth_Original!$E$132</definedName>
    <definedName name="QB_ROW_139240" localSheetId="6" hidden="1">QBActualsMonthLastYear!$E$131</definedName>
    <definedName name="QB_ROW_139240" localSheetId="5" hidden="1">QBActualsMonthLastYear_Original!$E$132</definedName>
    <definedName name="QB_ROW_139240" localSheetId="8" hidden="1">QBActualsYTD!$E$131</definedName>
    <definedName name="QB_ROW_139240" localSheetId="7" hidden="1">QBActualsYTD_Original!$E$132</definedName>
    <definedName name="QB_ROW_139240" localSheetId="10" hidden="1">QBActualsYTDLastYear!$E$131</definedName>
    <definedName name="QB_ROW_139240" localSheetId="9" hidden="1">QBActualsYTDLastYear_Original!$E$132</definedName>
    <definedName name="QB_ROW_14011" localSheetId="12" hidden="1">QBBalanceSheetForRepor_Original!$B$157</definedName>
    <definedName name="QB_ROW_14011" localSheetId="13" hidden="1">QBBalanceSheetForReport!$B$156</definedName>
    <definedName name="QB_ROW_140240" localSheetId="4" hidden="1">QBActualsMonth!$E$132</definedName>
    <definedName name="QB_ROW_140240" localSheetId="3" hidden="1">QBActualsMonth_Original!$E$133</definedName>
    <definedName name="QB_ROW_140240" localSheetId="6" hidden="1">QBActualsMonthLastYear!$E$132</definedName>
    <definedName name="QB_ROW_140240" localSheetId="5" hidden="1">QBActualsMonthLastYear_Original!$E$133</definedName>
    <definedName name="QB_ROW_140240" localSheetId="8" hidden="1">QBActualsYTD!$E$132</definedName>
    <definedName name="QB_ROW_140240" localSheetId="7" hidden="1">QBActualsYTD_Original!$E$133</definedName>
    <definedName name="QB_ROW_140240" localSheetId="10" hidden="1">QBActualsYTDLastYear!$E$132</definedName>
    <definedName name="QB_ROW_140240" localSheetId="9" hidden="1">QBActualsYTDLastYear_Original!$E$133</definedName>
    <definedName name="QB_ROW_141030" localSheetId="4" hidden="1">QBActualsMonth!$D$135</definedName>
    <definedName name="QB_ROW_141030" localSheetId="3" hidden="1">QBActualsMonth_Original!$D$136</definedName>
    <definedName name="QB_ROW_141030" localSheetId="6" hidden="1">QBActualsMonthLastYear!$D$135</definedName>
    <definedName name="QB_ROW_141030" localSheetId="5" hidden="1">QBActualsMonthLastYear_Original!$D$136</definedName>
    <definedName name="QB_ROW_141030" localSheetId="8" hidden="1">QBActualsYTD!$D$135</definedName>
    <definedName name="QB_ROW_141030" localSheetId="7" hidden="1">QBActualsYTD_Original!$D$136</definedName>
    <definedName name="QB_ROW_141030" localSheetId="10" hidden="1">QBActualsYTDLastYear!$D$135</definedName>
    <definedName name="QB_ROW_141030" localSheetId="9" hidden="1">QBActualsYTDLastYear_Original!$D$136</definedName>
    <definedName name="QB_ROW_141240" localSheetId="4" hidden="1">QBActualsMonth!$E$138</definedName>
    <definedName name="QB_ROW_141240" localSheetId="3" hidden="1">QBActualsMonth_Original!$E$139</definedName>
    <definedName name="QB_ROW_141240" localSheetId="6" hidden="1">QBActualsMonthLastYear!$E$138</definedName>
    <definedName name="QB_ROW_141240" localSheetId="5" hidden="1">QBActualsMonthLastYear_Original!$E$139</definedName>
    <definedName name="QB_ROW_141240" localSheetId="8" hidden="1">QBActualsYTD!$E$138</definedName>
    <definedName name="QB_ROW_141240" localSheetId="7" hidden="1">QBActualsYTD_Original!$E$139</definedName>
    <definedName name="QB_ROW_141240" localSheetId="10" hidden="1">QBActualsYTDLastYear!$E$138</definedName>
    <definedName name="QB_ROW_141240" localSheetId="9" hidden="1">QBActualsYTDLastYear_Original!$E$139</definedName>
    <definedName name="QB_ROW_141330" localSheetId="4" hidden="1">QBActualsMonth!$D$139</definedName>
    <definedName name="QB_ROW_141330" localSheetId="3" hidden="1">QBActualsMonth_Original!$D$140</definedName>
    <definedName name="QB_ROW_141330" localSheetId="6" hidden="1">QBActualsMonthLastYear!$D$139</definedName>
    <definedName name="QB_ROW_141330" localSheetId="5" hidden="1">QBActualsMonthLastYear_Original!$D$140</definedName>
    <definedName name="QB_ROW_141330" localSheetId="8" hidden="1">QBActualsYTD!$D$139</definedName>
    <definedName name="QB_ROW_141330" localSheetId="7" hidden="1">QBActualsYTD_Original!$D$140</definedName>
    <definedName name="QB_ROW_141330" localSheetId="10" hidden="1">QBActualsYTDLastYear!$D$139</definedName>
    <definedName name="QB_ROW_141330" localSheetId="9" hidden="1">QBActualsYTDLastYear_Original!$D$140</definedName>
    <definedName name="QB_ROW_14220" localSheetId="4" hidden="1">QBActualsMonth!$C$21</definedName>
    <definedName name="QB_ROW_14220" localSheetId="3" hidden="1">QBActualsMonth_Original!$C$22</definedName>
    <definedName name="QB_ROW_14220" localSheetId="6" hidden="1">QBActualsMonthLastYear!$C$21</definedName>
    <definedName name="QB_ROW_14220" localSheetId="5" hidden="1">QBActualsMonthLastYear_Original!$C$22</definedName>
    <definedName name="QB_ROW_14220" localSheetId="8" hidden="1">QBActualsYTD!$C$21</definedName>
    <definedName name="QB_ROW_14220" localSheetId="7" hidden="1">QBActualsYTD_Original!$C$22</definedName>
    <definedName name="QB_ROW_14220" localSheetId="10" hidden="1">QBActualsYTDLastYear!$C$21</definedName>
    <definedName name="QB_ROW_14220" localSheetId="9" hidden="1">QBActualsYTDLastYear_Original!$C$22</definedName>
    <definedName name="QB_ROW_142240" localSheetId="4" hidden="1">QBActualsMonth!$E$136</definedName>
    <definedName name="QB_ROW_142240" localSheetId="3" hidden="1">QBActualsMonth_Original!$E$137</definedName>
    <definedName name="QB_ROW_142240" localSheetId="6" hidden="1">QBActualsMonthLastYear!$E$136</definedName>
    <definedName name="QB_ROW_142240" localSheetId="5" hidden="1">QBActualsMonthLastYear_Original!$E$137</definedName>
    <definedName name="QB_ROW_142240" localSheetId="8" hidden="1">QBActualsYTD!$E$136</definedName>
    <definedName name="QB_ROW_142240" localSheetId="7" hidden="1">QBActualsYTD_Original!$E$137</definedName>
    <definedName name="QB_ROW_142240" localSheetId="10" hidden="1">QBActualsYTDLastYear!$E$136</definedName>
    <definedName name="QB_ROW_142240" localSheetId="9" hidden="1">QBActualsYTDLastYear_Original!$E$137</definedName>
    <definedName name="QB_ROW_14311" localSheetId="12" hidden="1">QBBalanceSheetForRepor_Original!$B$161</definedName>
    <definedName name="QB_ROW_14311" localSheetId="13" hidden="1">QBBalanceSheetForReport!$B$160</definedName>
    <definedName name="QB_ROW_143240" localSheetId="4" hidden="1">QBActualsMonth!$E$137</definedName>
    <definedName name="QB_ROW_143240" localSheetId="3" hidden="1">QBActualsMonth_Original!$E$138</definedName>
    <definedName name="QB_ROW_143240" localSheetId="6" hidden="1">QBActualsMonthLastYear!$E$137</definedName>
    <definedName name="QB_ROW_143240" localSheetId="5" hidden="1">QBActualsMonthLastYear_Original!$E$138</definedName>
    <definedName name="QB_ROW_143240" localSheetId="8" hidden="1">QBActualsYTD!$E$137</definedName>
    <definedName name="QB_ROW_143240" localSheetId="7" hidden="1">QBActualsYTD_Original!$E$138</definedName>
    <definedName name="QB_ROW_143240" localSheetId="10" hidden="1">QBActualsYTDLastYear!$E$137</definedName>
    <definedName name="QB_ROW_143240" localSheetId="9" hidden="1">QBActualsYTDLastYear_Original!$E$138</definedName>
    <definedName name="QB_ROW_144020" localSheetId="4" hidden="1">QBActualsMonth!$C$142</definedName>
    <definedName name="QB_ROW_144020" localSheetId="3" hidden="1">QBActualsMonth_Original!$C$143</definedName>
    <definedName name="QB_ROW_144020" localSheetId="6" hidden="1">QBActualsMonthLastYear!$C$142</definedName>
    <definedName name="QB_ROW_144020" localSheetId="5" hidden="1">QBActualsMonthLastYear_Original!$C$143</definedName>
    <definedName name="QB_ROW_144020" localSheetId="8" hidden="1">QBActualsYTD!$C$142</definedName>
    <definedName name="QB_ROW_144020" localSheetId="7" hidden="1">QBActualsYTD_Original!$C$143</definedName>
    <definedName name="QB_ROW_144020" localSheetId="10" hidden="1">QBActualsYTDLastYear!$C$142</definedName>
    <definedName name="QB_ROW_144020" localSheetId="9" hidden="1">QBActualsYTDLastYear_Original!$C$143</definedName>
    <definedName name="QB_ROW_144230" localSheetId="4" hidden="1">QBActualsMonth!$D$161</definedName>
    <definedName name="QB_ROW_144230" localSheetId="3" hidden="1">QBActualsMonth_Original!$D$162</definedName>
    <definedName name="QB_ROW_144230" localSheetId="6" hidden="1">QBActualsMonthLastYear!$D$161</definedName>
    <definedName name="QB_ROW_144230" localSheetId="5" hidden="1">QBActualsMonthLastYear_Original!$D$162</definedName>
    <definedName name="QB_ROW_144230" localSheetId="8" hidden="1">QBActualsYTD!$D$161</definedName>
    <definedName name="QB_ROW_144230" localSheetId="7" hidden="1">QBActualsYTD_Original!$D$162</definedName>
    <definedName name="QB_ROW_144230" localSheetId="10" hidden="1">QBActualsYTDLastYear!$D$161</definedName>
    <definedName name="QB_ROW_144230" localSheetId="9" hidden="1">QBActualsYTDLastYear_Original!$D$162</definedName>
    <definedName name="QB_ROW_144320" localSheetId="4" hidden="1">QBActualsMonth!$C$162</definedName>
    <definedName name="QB_ROW_144320" localSheetId="3" hidden="1">QBActualsMonth_Original!$C$163</definedName>
    <definedName name="QB_ROW_144320" localSheetId="6" hidden="1">QBActualsMonthLastYear!$C$162</definedName>
    <definedName name="QB_ROW_144320" localSheetId="5" hidden="1">QBActualsMonthLastYear_Original!$C$163</definedName>
    <definedName name="QB_ROW_144320" localSheetId="8" hidden="1">QBActualsYTD!$C$162</definedName>
    <definedName name="QB_ROW_144320" localSheetId="7" hidden="1">QBActualsYTD_Original!$C$163</definedName>
    <definedName name="QB_ROW_144320" localSheetId="10" hidden="1">QBActualsYTDLastYear!$C$162</definedName>
    <definedName name="QB_ROW_144320" localSheetId="9" hidden="1">QBActualsYTDLastYear_Original!$C$163</definedName>
    <definedName name="QB_ROW_145030" localSheetId="4" hidden="1">QBActualsMonth!$D$143</definedName>
    <definedName name="QB_ROW_145030" localSheetId="3" hidden="1">QBActualsMonth_Original!$D$144</definedName>
    <definedName name="QB_ROW_145030" localSheetId="6" hidden="1">QBActualsMonthLastYear!$D$143</definedName>
    <definedName name="QB_ROW_145030" localSheetId="5" hidden="1">QBActualsMonthLastYear_Original!$D$144</definedName>
    <definedName name="QB_ROW_145030" localSheetId="8" hidden="1">QBActualsYTD!$D$143</definedName>
    <definedName name="QB_ROW_145030" localSheetId="7" hidden="1">QBActualsYTD_Original!$D$144</definedName>
    <definedName name="QB_ROW_145030" localSheetId="10" hidden="1">QBActualsYTDLastYear!$D$143</definedName>
    <definedName name="QB_ROW_145030" localSheetId="9" hidden="1">QBActualsYTDLastYear_Original!$D$144</definedName>
    <definedName name="QB_ROW_145240" localSheetId="4" hidden="1">QBActualsMonth!$E$146</definedName>
    <definedName name="QB_ROW_145240" localSheetId="3" hidden="1">QBActualsMonth_Original!$E$147</definedName>
    <definedName name="QB_ROW_145240" localSheetId="6" hidden="1">QBActualsMonthLastYear!$E$146</definedName>
    <definedName name="QB_ROW_145240" localSheetId="5" hidden="1">QBActualsMonthLastYear_Original!$E$147</definedName>
    <definedName name="QB_ROW_145240" localSheetId="8" hidden="1">QBActualsYTD!$E$146</definedName>
    <definedName name="QB_ROW_145240" localSheetId="7" hidden="1">QBActualsYTD_Original!$E$147</definedName>
    <definedName name="QB_ROW_145240" localSheetId="10" hidden="1">QBActualsYTDLastYear!$E$146</definedName>
    <definedName name="QB_ROW_145240" localSheetId="9" hidden="1">QBActualsYTDLastYear_Original!$E$147</definedName>
    <definedName name="QB_ROW_145330" localSheetId="4" hidden="1">QBActualsMonth!$D$147</definedName>
    <definedName name="QB_ROW_145330" localSheetId="3" hidden="1">QBActualsMonth_Original!$D$148</definedName>
    <definedName name="QB_ROW_145330" localSheetId="6" hidden="1">QBActualsMonthLastYear!$D$147</definedName>
    <definedName name="QB_ROW_145330" localSheetId="5" hidden="1">QBActualsMonthLastYear_Original!$D$148</definedName>
    <definedName name="QB_ROW_145330" localSheetId="8" hidden="1">QBActualsYTD!$D$147</definedName>
    <definedName name="QB_ROW_145330" localSheetId="7" hidden="1">QBActualsYTD_Original!$D$148</definedName>
    <definedName name="QB_ROW_145330" localSheetId="10" hidden="1">QBActualsYTDLastYear!$D$147</definedName>
    <definedName name="QB_ROW_145330" localSheetId="9" hidden="1">QBActualsYTDLastYear_Original!$D$148</definedName>
    <definedName name="QB_ROW_146240" localSheetId="4" hidden="1">QBActualsMonth!$E$144</definedName>
    <definedName name="QB_ROW_146240" localSheetId="3" hidden="1">QBActualsMonth_Original!$E$145</definedName>
    <definedName name="QB_ROW_146240" localSheetId="6" hidden="1">QBActualsMonthLastYear!$E$144</definedName>
    <definedName name="QB_ROW_146240" localSheetId="5" hidden="1">QBActualsMonthLastYear_Original!$E$145</definedName>
    <definedName name="QB_ROW_146240" localSheetId="8" hidden="1">QBActualsYTD!$E$144</definedName>
    <definedName name="QB_ROW_146240" localSheetId="7" hidden="1">QBActualsYTD_Original!$E$145</definedName>
    <definedName name="QB_ROW_146240" localSheetId="10" hidden="1">QBActualsYTDLastYear!$E$144</definedName>
    <definedName name="QB_ROW_146240" localSheetId="9" hidden="1">QBActualsYTDLastYear_Original!$E$145</definedName>
    <definedName name="QB_ROW_147240" localSheetId="4" hidden="1">QBActualsMonth!$E$145</definedName>
    <definedName name="QB_ROW_147240" localSheetId="3" hidden="1">QBActualsMonth_Original!$E$146</definedName>
    <definedName name="QB_ROW_147240" localSheetId="6" hidden="1">QBActualsMonthLastYear!$E$145</definedName>
    <definedName name="QB_ROW_147240" localSheetId="5" hidden="1">QBActualsMonthLastYear_Original!$E$146</definedName>
    <definedName name="QB_ROW_147240" localSheetId="8" hidden="1">QBActualsYTD!$E$145</definedName>
    <definedName name="QB_ROW_147240" localSheetId="7" hidden="1">QBActualsYTD_Original!$E$146</definedName>
    <definedName name="QB_ROW_147240" localSheetId="10" hidden="1">QBActualsYTDLastYear!$E$145</definedName>
    <definedName name="QB_ROW_147240" localSheetId="9" hidden="1">QBActualsYTDLastYear_Original!$E$146</definedName>
    <definedName name="QB_ROW_148230" localSheetId="4" hidden="1">QBActualsMonth!$D$148</definedName>
    <definedName name="QB_ROW_148230" localSheetId="3" hidden="1">QBActualsMonth_Original!$D$149</definedName>
    <definedName name="QB_ROW_148230" localSheetId="6" hidden="1">QBActualsMonthLastYear!$D$148</definedName>
    <definedName name="QB_ROW_148230" localSheetId="5" hidden="1">QBActualsMonthLastYear_Original!$D$149</definedName>
    <definedName name="QB_ROW_148230" localSheetId="8" hidden="1">QBActualsYTD!$D$148</definedName>
    <definedName name="QB_ROW_148230" localSheetId="7" hidden="1">QBActualsYTD_Original!$D$149</definedName>
    <definedName name="QB_ROW_148230" localSheetId="10" hidden="1">QBActualsYTDLastYear!$D$148</definedName>
    <definedName name="QB_ROW_148230" localSheetId="9" hidden="1">QBActualsYTDLastYear_Original!$D$149</definedName>
    <definedName name="QB_ROW_149030" localSheetId="4" hidden="1">QBActualsMonth!$D$149</definedName>
    <definedName name="QB_ROW_149030" localSheetId="3" hidden="1">QBActualsMonth_Original!$D$150</definedName>
    <definedName name="QB_ROW_149030" localSheetId="6" hidden="1">QBActualsMonthLastYear!$D$149</definedName>
    <definedName name="QB_ROW_149030" localSheetId="5" hidden="1">QBActualsMonthLastYear_Original!$D$150</definedName>
    <definedName name="QB_ROW_149030" localSheetId="8" hidden="1">QBActualsYTD!$D$149</definedName>
    <definedName name="QB_ROW_149030" localSheetId="7" hidden="1">QBActualsYTD_Original!$D$150</definedName>
    <definedName name="QB_ROW_149030" localSheetId="10" hidden="1">QBActualsYTDLastYear!$D$149</definedName>
    <definedName name="QB_ROW_149030" localSheetId="9" hidden="1">QBActualsYTDLastYear_Original!$D$150</definedName>
    <definedName name="QB_ROW_149240" localSheetId="4" hidden="1">QBActualsMonth!$E$152</definedName>
    <definedName name="QB_ROW_149240" localSheetId="3" hidden="1">QBActualsMonth_Original!$E$153</definedName>
    <definedName name="QB_ROW_149240" localSheetId="6" hidden="1">QBActualsMonthLastYear!$E$152</definedName>
    <definedName name="QB_ROW_149240" localSheetId="5" hidden="1">QBActualsMonthLastYear_Original!$E$153</definedName>
    <definedName name="QB_ROW_149240" localSheetId="8" hidden="1">QBActualsYTD!$E$152</definedName>
    <definedName name="QB_ROW_149240" localSheetId="7" hidden="1">QBActualsYTD_Original!$E$153</definedName>
    <definedName name="QB_ROW_149240" localSheetId="10" hidden="1">QBActualsYTDLastYear!$E$152</definedName>
    <definedName name="QB_ROW_149240" localSheetId="9" hidden="1">QBActualsYTDLastYear_Original!$E$153</definedName>
    <definedName name="QB_ROW_149330" localSheetId="4" hidden="1">QBActualsMonth!$D$153</definedName>
    <definedName name="QB_ROW_149330" localSheetId="3" hidden="1">QBActualsMonth_Original!$D$154</definedName>
    <definedName name="QB_ROW_149330" localSheetId="6" hidden="1">QBActualsMonthLastYear!$D$153</definedName>
    <definedName name="QB_ROW_149330" localSheetId="5" hidden="1">QBActualsMonthLastYear_Original!$D$154</definedName>
    <definedName name="QB_ROW_149330" localSheetId="8" hidden="1">QBActualsYTD!$D$153</definedName>
    <definedName name="QB_ROW_149330" localSheetId="7" hidden="1">QBActualsYTD_Original!$D$154</definedName>
    <definedName name="QB_ROW_149330" localSheetId="10" hidden="1">QBActualsYTDLastYear!$D$153</definedName>
    <definedName name="QB_ROW_149330" localSheetId="9" hidden="1">QBActualsYTDLastYear_Original!$D$154</definedName>
    <definedName name="QB_ROW_15020" localSheetId="4" hidden="1">QBActualsMonth!$C$22</definedName>
    <definedName name="QB_ROW_15020" localSheetId="3" hidden="1">QBActualsMonth_Original!$C$23</definedName>
    <definedName name="QB_ROW_15020" localSheetId="6" hidden="1">QBActualsMonthLastYear!$C$22</definedName>
    <definedName name="QB_ROW_15020" localSheetId="5" hidden="1">QBActualsMonthLastYear_Original!$C$23</definedName>
    <definedName name="QB_ROW_15020" localSheetId="8" hidden="1">QBActualsYTD!$C$22</definedName>
    <definedName name="QB_ROW_15020" localSheetId="7" hidden="1">QBActualsYTD_Original!$C$23</definedName>
    <definedName name="QB_ROW_15020" localSheetId="10" hidden="1">QBActualsYTDLastYear!$C$22</definedName>
    <definedName name="QB_ROW_15020" localSheetId="9" hidden="1">QBActualsYTDLastYear_Original!$C$23</definedName>
    <definedName name="QB_ROW_150240" localSheetId="4" hidden="1">QBActualsMonth!$E$150</definedName>
    <definedName name="QB_ROW_150240" localSheetId="3" hidden="1">QBActualsMonth_Original!$E$151</definedName>
    <definedName name="QB_ROW_150240" localSheetId="6" hidden="1">QBActualsMonthLastYear!$E$150</definedName>
    <definedName name="QB_ROW_150240" localSheetId="5" hidden="1">QBActualsMonthLastYear_Original!$E$151</definedName>
    <definedName name="QB_ROW_150240" localSheetId="8" hidden="1">QBActualsYTD!$E$150</definedName>
    <definedName name="QB_ROW_150240" localSheetId="7" hidden="1">QBActualsYTD_Original!$E$151</definedName>
    <definedName name="QB_ROW_150240" localSheetId="10" hidden="1">QBActualsYTDLastYear!$E$150</definedName>
    <definedName name="QB_ROW_150240" localSheetId="9" hidden="1">QBActualsYTDLastYear_Original!$E$151</definedName>
    <definedName name="QB_ROW_151240" localSheetId="4" hidden="1">QBActualsMonth!$E$151</definedName>
    <definedName name="QB_ROW_151240" localSheetId="3" hidden="1">QBActualsMonth_Original!$E$152</definedName>
    <definedName name="QB_ROW_151240" localSheetId="6" hidden="1">QBActualsMonthLastYear!$E$151</definedName>
    <definedName name="QB_ROW_151240" localSheetId="5" hidden="1">QBActualsMonthLastYear_Original!$E$152</definedName>
    <definedName name="QB_ROW_151240" localSheetId="8" hidden="1">QBActualsYTD!$E$151</definedName>
    <definedName name="QB_ROW_151240" localSheetId="7" hidden="1">QBActualsYTD_Original!$E$152</definedName>
    <definedName name="QB_ROW_151240" localSheetId="10" hidden="1">QBActualsYTDLastYear!$E$151</definedName>
    <definedName name="QB_ROW_151240" localSheetId="9" hidden="1">QBActualsYTDLastYear_Original!$E$152</definedName>
    <definedName name="QB_ROW_152230" localSheetId="4" hidden="1">QBActualsMonth!$D$154</definedName>
    <definedName name="QB_ROW_152230" localSheetId="3" hidden="1">QBActualsMonth_Original!$D$155</definedName>
    <definedName name="QB_ROW_152230" localSheetId="6" hidden="1">QBActualsMonthLastYear!$D$154</definedName>
    <definedName name="QB_ROW_152230" localSheetId="5" hidden="1">QBActualsMonthLastYear_Original!$D$155</definedName>
    <definedName name="QB_ROW_152230" localSheetId="8" hidden="1">QBActualsYTD!$D$154</definedName>
    <definedName name="QB_ROW_152230" localSheetId="7" hidden="1">QBActualsYTD_Original!$D$155</definedName>
    <definedName name="QB_ROW_152230" localSheetId="10" hidden="1">QBActualsYTDLastYear!$D$154</definedName>
    <definedName name="QB_ROW_152230" localSheetId="9" hidden="1">QBActualsYTDLastYear_Original!$D$155</definedName>
    <definedName name="QB_ROW_15230" localSheetId="4" hidden="1">QBActualsMonth!$D$25</definedName>
    <definedName name="QB_ROW_15230" localSheetId="3" hidden="1">QBActualsMonth_Original!$D$26</definedName>
    <definedName name="QB_ROW_15230" localSheetId="6" hidden="1">QBActualsMonthLastYear!$D$25</definedName>
    <definedName name="QB_ROW_15230" localSheetId="5" hidden="1">QBActualsMonthLastYear_Original!$D$26</definedName>
    <definedName name="QB_ROW_15230" localSheetId="8" hidden="1">QBActualsYTD!$D$25</definedName>
    <definedName name="QB_ROW_15230" localSheetId="7" hidden="1">QBActualsYTD_Original!$D$26</definedName>
    <definedName name="QB_ROW_15230" localSheetId="10" hidden="1">QBActualsYTDLastYear!$D$25</definedName>
    <definedName name="QB_ROW_15230" localSheetId="9" hidden="1">QBActualsYTDLastYear_Original!$D$26</definedName>
    <definedName name="QB_ROW_153030" localSheetId="4" hidden="1">QBActualsMonth!$D$155</definedName>
    <definedName name="QB_ROW_153030" localSheetId="3" hidden="1">QBActualsMonth_Original!$D$156</definedName>
    <definedName name="QB_ROW_153030" localSheetId="6" hidden="1">QBActualsMonthLastYear!$D$155</definedName>
    <definedName name="QB_ROW_153030" localSheetId="5" hidden="1">QBActualsMonthLastYear_Original!$D$156</definedName>
    <definedName name="QB_ROW_153030" localSheetId="8" hidden="1">QBActualsYTD!$D$155</definedName>
    <definedName name="QB_ROW_153030" localSheetId="7" hidden="1">QBActualsYTD_Original!$D$156</definedName>
    <definedName name="QB_ROW_153030" localSheetId="10" hidden="1">QBActualsYTDLastYear!$D$155</definedName>
    <definedName name="QB_ROW_153030" localSheetId="9" hidden="1">QBActualsYTDLastYear_Original!$D$156</definedName>
    <definedName name="QB_ROW_15320" localSheetId="4" hidden="1">QBActualsMonth!$C$26</definedName>
    <definedName name="QB_ROW_15320" localSheetId="3" hidden="1">QBActualsMonth_Original!$C$27</definedName>
    <definedName name="QB_ROW_15320" localSheetId="6" hidden="1">QBActualsMonthLastYear!$C$26</definedName>
    <definedName name="QB_ROW_15320" localSheetId="5" hidden="1">QBActualsMonthLastYear_Original!$C$27</definedName>
    <definedName name="QB_ROW_15320" localSheetId="8" hidden="1">QBActualsYTD!$C$26</definedName>
    <definedName name="QB_ROW_15320" localSheetId="7" hidden="1">QBActualsYTD_Original!$C$27</definedName>
    <definedName name="QB_ROW_15320" localSheetId="10" hidden="1">QBActualsYTDLastYear!$C$26</definedName>
    <definedName name="QB_ROW_15320" localSheetId="9" hidden="1">QBActualsYTDLastYear_Original!$C$27</definedName>
    <definedName name="QB_ROW_153240" localSheetId="4" hidden="1">QBActualsMonth!$E$158</definedName>
    <definedName name="QB_ROW_153240" localSheetId="3" hidden="1">QBActualsMonth_Original!$E$159</definedName>
    <definedName name="QB_ROW_153240" localSheetId="6" hidden="1">QBActualsMonthLastYear!$E$158</definedName>
    <definedName name="QB_ROW_153240" localSheetId="5" hidden="1">QBActualsMonthLastYear_Original!$E$159</definedName>
    <definedName name="QB_ROW_153240" localSheetId="8" hidden="1">QBActualsYTD!$E$158</definedName>
    <definedName name="QB_ROW_153240" localSheetId="7" hidden="1">QBActualsYTD_Original!$E$159</definedName>
    <definedName name="QB_ROW_153240" localSheetId="10" hidden="1">QBActualsYTDLastYear!$E$158</definedName>
    <definedName name="QB_ROW_153240" localSheetId="9" hidden="1">QBActualsYTDLastYear_Original!$E$159</definedName>
    <definedName name="QB_ROW_153330" localSheetId="4" hidden="1">QBActualsMonth!$D$159</definedName>
    <definedName name="QB_ROW_153330" localSheetId="3" hidden="1">QBActualsMonth_Original!$D$160</definedName>
    <definedName name="QB_ROW_153330" localSheetId="6" hidden="1">QBActualsMonthLastYear!$D$159</definedName>
    <definedName name="QB_ROW_153330" localSheetId="5" hidden="1">QBActualsMonthLastYear_Original!$D$160</definedName>
    <definedName name="QB_ROW_153330" localSheetId="8" hidden="1">QBActualsYTD!$D$159</definedName>
    <definedName name="QB_ROW_153330" localSheetId="7" hidden="1">QBActualsYTD_Original!$D$160</definedName>
    <definedName name="QB_ROW_153330" localSheetId="10" hidden="1">QBActualsYTDLastYear!$D$159</definedName>
    <definedName name="QB_ROW_153330" localSheetId="9" hidden="1">QBActualsYTDLastYear_Original!$D$160</definedName>
    <definedName name="QB_ROW_154240" localSheetId="4" hidden="1">QBActualsMonth!$E$156</definedName>
    <definedName name="QB_ROW_154240" localSheetId="3" hidden="1">QBActualsMonth_Original!$E$157</definedName>
    <definedName name="QB_ROW_154240" localSheetId="6" hidden="1">QBActualsMonthLastYear!$E$156</definedName>
    <definedName name="QB_ROW_154240" localSheetId="5" hidden="1">QBActualsMonthLastYear_Original!$E$157</definedName>
    <definedName name="QB_ROW_154240" localSheetId="8" hidden="1">QBActualsYTD!$E$156</definedName>
    <definedName name="QB_ROW_154240" localSheetId="7" hidden="1">QBActualsYTD_Original!$E$157</definedName>
    <definedName name="QB_ROW_154240" localSheetId="10" hidden="1">QBActualsYTDLastYear!$E$156</definedName>
    <definedName name="QB_ROW_154240" localSheetId="9" hidden="1">QBActualsYTDLastYear_Original!$E$157</definedName>
    <definedName name="QB_ROW_155240" localSheetId="4" hidden="1">QBActualsMonth!$E$157</definedName>
    <definedName name="QB_ROW_155240" localSheetId="3" hidden="1">QBActualsMonth_Original!$E$158</definedName>
    <definedName name="QB_ROW_155240" localSheetId="6" hidden="1">QBActualsMonthLastYear!$E$157</definedName>
    <definedName name="QB_ROW_155240" localSheetId="5" hidden="1">QBActualsMonthLastYear_Original!$E$158</definedName>
    <definedName name="QB_ROW_155240" localSheetId="8" hidden="1">QBActualsYTD!$E$157</definedName>
    <definedName name="QB_ROW_155240" localSheetId="7" hidden="1">QBActualsYTD_Original!$E$158</definedName>
    <definedName name="QB_ROW_155240" localSheetId="10" hidden="1">QBActualsYTDLastYear!$E$157</definedName>
    <definedName name="QB_ROW_155240" localSheetId="9" hidden="1">QBActualsYTDLastYear_Original!$E$158</definedName>
    <definedName name="QB_ROW_156230" localSheetId="4" hidden="1">QBActualsMonth!$D$160</definedName>
    <definedName name="QB_ROW_156230" localSheetId="3" hidden="1">QBActualsMonth_Original!$D$161</definedName>
    <definedName name="QB_ROW_156230" localSheetId="6" hidden="1">QBActualsMonthLastYear!$D$160</definedName>
    <definedName name="QB_ROW_156230" localSheetId="5" hidden="1">QBActualsMonthLastYear_Original!$D$161</definedName>
    <definedName name="QB_ROW_156230" localSheetId="8" hidden="1">QBActualsYTD!$D$160</definedName>
    <definedName name="QB_ROW_156230" localSheetId="7" hidden="1">QBActualsYTD_Original!$D$161</definedName>
    <definedName name="QB_ROW_156230" localSheetId="10" hidden="1">QBActualsYTDLastYear!$D$160</definedName>
    <definedName name="QB_ROW_156230" localSheetId="9" hidden="1">QBActualsYTDLastYear_Original!$D$161</definedName>
    <definedName name="QB_ROW_157020" localSheetId="4" hidden="1">QBActualsMonth!$C$163</definedName>
    <definedName name="QB_ROW_157020" localSheetId="3" hidden="1">QBActualsMonth_Original!$C$164</definedName>
    <definedName name="QB_ROW_157020" localSheetId="6" hidden="1">QBActualsMonthLastYear!$C$163</definedName>
    <definedName name="QB_ROW_157020" localSheetId="5" hidden="1">QBActualsMonthLastYear_Original!$C$164</definedName>
    <definedName name="QB_ROW_157020" localSheetId="8" hidden="1">QBActualsYTD!$C$163</definedName>
    <definedName name="QB_ROW_157020" localSheetId="7" hidden="1">QBActualsYTD_Original!$C$164</definedName>
    <definedName name="QB_ROW_157020" localSheetId="10" hidden="1">QBActualsYTDLastYear!$C$163</definedName>
    <definedName name="QB_ROW_157020" localSheetId="9" hidden="1">QBActualsYTDLastYear_Original!$C$164</definedName>
    <definedName name="QB_ROW_157230" localSheetId="4" hidden="1">QBActualsMonth!$D$214</definedName>
    <definedName name="QB_ROW_157230" localSheetId="3" hidden="1">QBActualsMonth_Original!$D$215</definedName>
    <definedName name="QB_ROW_157230" localSheetId="6" hidden="1">QBActualsMonthLastYear!$D$214</definedName>
    <definedName name="QB_ROW_157230" localSheetId="5" hidden="1">QBActualsMonthLastYear_Original!$D$215</definedName>
    <definedName name="QB_ROW_157230" localSheetId="8" hidden="1">QBActualsYTD!$D$214</definedName>
    <definedName name="QB_ROW_157230" localSheetId="7" hidden="1">QBActualsYTD_Original!$D$215</definedName>
    <definedName name="QB_ROW_157230" localSheetId="10" hidden="1">QBActualsYTDLastYear!$D$214</definedName>
    <definedName name="QB_ROW_157230" localSheetId="9" hidden="1">QBActualsYTDLastYear_Original!$D$215</definedName>
    <definedName name="QB_ROW_157320" localSheetId="4" hidden="1">QBActualsMonth!$C$215</definedName>
    <definedName name="QB_ROW_157320" localSheetId="3" hidden="1">QBActualsMonth_Original!$C$216</definedName>
    <definedName name="QB_ROW_157320" localSheetId="6" hidden="1">QBActualsMonthLastYear!$C$215</definedName>
    <definedName name="QB_ROW_157320" localSheetId="5" hidden="1">QBActualsMonthLastYear_Original!$C$216</definedName>
    <definedName name="QB_ROW_157320" localSheetId="8" hidden="1">QBActualsYTD!$C$215</definedName>
    <definedName name="QB_ROW_157320" localSheetId="7" hidden="1">QBActualsYTD_Original!$C$216</definedName>
    <definedName name="QB_ROW_157320" localSheetId="10" hidden="1">QBActualsYTDLastYear!$C$215</definedName>
    <definedName name="QB_ROW_157320" localSheetId="9" hidden="1">QBActualsYTDLastYear_Original!$C$216</definedName>
    <definedName name="QB_ROW_158230" localSheetId="4" hidden="1">QBActualsMonth!$D$164</definedName>
    <definedName name="QB_ROW_158230" localSheetId="3" hidden="1">QBActualsMonth_Original!$D$165</definedName>
    <definedName name="QB_ROW_158230" localSheetId="6" hidden="1">QBActualsMonthLastYear!$D$164</definedName>
    <definedName name="QB_ROW_158230" localSheetId="5" hidden="1">QBActualsMonthLastYear_Original!$D$165</definedName>
    <definedName name="QB_ROW_158230" localSheetId="8" hidden="1">QBActualsYTD!$D$164</definedName>
    <definedName name="QB_ROW_158230" localSheetId="7" hidden="1">QBActualsYTD_Original!$D$165</definedName>
    <definedName name="QB_ROW_158230" localSheetId="10" hidden="1">QBActualsYTDLastYear!$D$164</definedName>
    <definedName name="QB_ROW_158230" localSheetId="9" hidden="1">QBActualsYTDLastYear_Original!$D$165</definedName>
    <definedName name="QB_ROW_159030" localSheetId="4" hidden="1">QBActualsMonth!$D$165</definedName>
    <definedName name="QB_ROW_159030" localSheetId="3" hidden="1">QBActualsMonth_Original!$D$166</definedName>
    <definedName name="QB_ROW_159030" localSheetId="6" hidden="1">QBActualsMonthLastYear!$D$165</definedName>
    <definedName name="QB_ROW_159030" localSheetId="5" hidden="1">QBActualsMonthLastYear_Original!$D$166</definedName>
    <definedName name="QB_ROW_159030" localSheetId="8" hidden="1">QBActualsYTD!$D$165</definedName>
    <definedName name="QB_ROW_159030" localSheetId="7" hidden="1">QBActualsYTD_Original!$D$166</definedName>
    <definedName name="QB_ROW_159030" localSheetId="10" hidden="1">QBActualsYTDLastYear!$D$165</definedName>
    <definedName name="QB_ROW_159030" localSheetId="9" hidden="1">QBActualsYTDLastYear_Original!$D$166</definedName>
    <definedName name="QB_ROW_159240" localSheetId="4" hidden="1">QBActualsMonth!$E$168</definedName>
    <definedName name="QB_ROW_159240" localSheetId="3" hidden="1">QBActualsMonth_Original!$E$169</definedName>
    <definedName name="QB_ROW_159240" localSheetId="6" hidden="1">QBActualsMonthLastYear!$E$168</definedName>
    <definedName name="QB_ROW_159240" localSheetId="5" hidden="1">QBActualsMonthLastYear_Original!$E$169</definedName>
    <definedName name="QB_ROW_159240" localSheetId="8" hidden="1">QBActualsYTD!$E$168</definedName>
    <definedName name="QB_ROW_159240" localSheetId="7" hidden="1">QBActualsYTD_Original!$E$169</definedName>
    <definedName name="QB_ROW_159240" localSheetId="10" hidden="1">QBActualsYTDLastYear!$E$168</definedName>
    <definedName name="QB_ROW_159240" localSheetId="9" hidden="1">QBActualsYTDLastYear_Original!$E$169</definedName>
    <definedName name="QB_ROW_159330" localSheetId="4" hidden="1">QBActualsMonth!$D$169</definedName>
    <definedName name="QB_ROW_159330" localSheetId="3" hidden="1">QBActualsMonth_Original!$D$170</definedName>
    <definedName name="QB_ROW_159330" localSheetId="6" hidden="1">QBActualsMonthLastYear!$D$169</definedName>
    <definedName name="QB_ROW_159330" localSheetId="5" hidden="1">QBActualsMonthLastYear_Original!$D$170</definedName>
    <definedName name="QB_ROW_159330" localSheetId="8" hidden="1">QBActualsYTD!$D$169</definedName>
    <definedName name="QB_ROW_159330" localSheetId="7" hidden="1">QBActualsYTD_Original!$D$170</definedName>
    <definedName name="QB_ROW_159330" localSheetId="10" hidden="1">QBActualsYTDLastYear!$D$169</definedName>
    <definedName name="QB_ROW_159330" localSheetId="9" hidden="1">QBActualsYTDLastYear_Original!$D$170</definedName>
    <definedName name="QB_ROW_16020" localSheetId="4" hidden="1">QBActualsMonth!$C$27</definedName>
    <definedName name="QB_ROW_16020" localSheetId="3" hidden="1">QBActualsMonth_Original!$C$28</definedName>
    <definedName name="QB_ROW_16020" localSheetId="6" hidden="1">QBActualsMonthLastYear!$C$27</definedName>
    <definedName name="QB_ROW_16020" localSheetId="5" hidden="1">QBActualsMonthLastYear_Original!$C$28</definedName>
    <definedName name="QB_ROW_16020" localSheetId="8" hidden="1">QBActualsYTD!$C$27</definedName>
    <definedName name="QB_ROW_16020" localSheetId="7" hidden="1">QBActualsYTD_Original!$C$28</definedName>
    <definedName name="QB_ROW_16020" localSheetId="10" hidden="1">QBActualsYTDLastYear!$C$27</definedName>
    <definedName name="QB_ROW_16020" localSheetId="9" hidden="1">QBActualsYTDLastYear_Original!$C$28</definedName>
    <definedName name="QB_ROW_160240" localSheetId="4" hidden="1">QBActualsMonth!$E$166</definedName>
    <definedName name="QB_ROW_160240" localSheetId="3" hidden="1">QBActualsMonth_Original!$E$167</definedName>
    <definedName name="QB_ROW_160240" localSheetId="6" hidden="1">QBActualsMonthLastYear!$E$166</definedName>
    <definedName name="QB_ROW_160240" localSheetId="5" hidden="1">QBActualsMonthLastYear_Original!$E$167</definedName>
    <definedName name="QB_ROW_160240" localSheetId="8" hidden="1">QBActualsYTD!$E$166</definedName>
    <definedName name="QB_ROW_160240" localSheetId="7" hidden="1">QBActualsYTD_Original!$E$167</definedName>
    <definedName name="QB_ROW_160240" localSheetId="10" hidden="1">QBActualsYTDLastYear!$E$166</definedName>
    <definedName name="QB_ROW_160240" localSheetId="9" hidden="1">QBActualsYTDLastYear_Original!$E$167</definedName>
    <definedName name="QB_ROW_161240" localSheetId="4" hidden="1">QBActualsMonth!$E$167</definedName>
    <definedName name="QB_ROW_161240" localSheetId="3" hidden="1">QBActualsMonth_Original!$E$168</definedName>
    <definedName name="QB_ROW_161240" localSheetId="6" hidden="1">QBActualsMonthLastYear!$E$167</definedName>
    <definedName name="QB_ROW_161240" localSheetId="5" hidden="1">QBActualsMonthLastYear_Original!$E$168</definedName>
    <definedName name="QB_ROW_161240" localSheetId="8" hidden="1">QBActualsYTD!$E$167</definedName>
    <definedName name="QB_ROW_161240" localSheetId="7" hidden="1">QBActualsYTD_Original!$E$168</definedName>
    <definedName name="QB_ROW_161240" localSheetId="10" hidden="1">QBActualsYTDLastYear!$E$167</definedName>
    <definedName name="QB_ROW_161240" localSheetId="9" hidden="1">QBActualsYTDLastYear_Original!$E$168</definedName>
    <definedName name="QB_ROW_162030" localSheetId="4" hidden="1">QBActualsMonth!$D$170</definedName>
    <definedName name="QB_ROW_162030" localSheetId="3" hidden="1">QBActualsMonth_Original!$D$171</definedName>
    <definedName name="QB_ROW_162030" localSheetId="6" hidden="1">QBActualsMonthLastYear!$D$170</definedName>
    <definedName name="QB_ROW_162030" localSheetId="5" hidden="1">QBActualsMonthLastYear_Original!$D$171</definedName>
    <definedName name="QB_ROW_162030" localSheetId="8" hidden="1">QBActualsYTD!$D$170</definedName>
    <definedName name="QB_ROW_162030" localSheetId="7" hidden="1">QBActualsYTD_Original!$D$171</definedName>
    <definedName name="QB_ROW_162030" localSheetId="10" hidden="1">QBActualsYTDLastYear!$D$170</definedName>
    <definedName name="QB_ROW_162030" localSheetId="9" hidden="1">QBActualsYTDLastYear_Original!$D$171</definedName>
    <definedName name="QB_ROW_162240" localSheetId="4" hidden="1">QBActualsMonth!$E$174</definedName>
    <definedName name="QB_ROW_162240" localSheetId="3" hidden="1">QBActualsMonth_Original!$E$175</definedName>
    <definedName name="QB_ROW_162240" localSheetId="6" hidden="1">QBActualsMonthLastYear!$E$174</definedName>
    <definedName name="QB_ROW_162240" localSheetId="5" hidden="1">QBActualsMonthLastYear_Original!$E$175</definedName>
    <definedName name="QB_ROW_162240" localSheetId="8" hidden="1">QBActualsYTD!$E$174</definedName>
    <definedName name="QB_ROW_162240" localSheetId="7" hidden="1">QBActualsYTD_Original!$E$175</definedName>
    <definedName name="QB_ROW_162240" localSheetId="10" hidden="1">QBActualsYTDLastYear!$E$174</definedName>
    <definedName name="QB_ROW_162240" localSheetId="9" hidden="1">QBActualsYTDLastYear_Original!$E$175</definedName>
    <definedName name="QB_ROW_16230" localSheetId="4" hidden="1">QBActualsMonth!$D$30</definedName>
    <definedName name="QB_ROW_16230" localSheetId="3" hidden="1">QBActualsMonth_Original!$D$31</definedName>
    <definedName name="QB_ROW_16230" localSheetId="6" hidden="1">QBActualsMonthLastYear!$D$30</definedName>
    <definedName name="QB_ROW_16230" localSheetId="5" hidden="1">QBActualsMonthLastYear_Original!$D$31</definedName>
    <definedName name="QB_ROW_16230" localSheetId="8" hidden="1">QBActualsYTD!$D$30</definedName>
    <definedName name="QB_ROW_16230" localSheetId="7" hidden="1">QBActualsYTD_Original!$D$31</definedName>
    <definedName name="QB_ROW_16230" localSheetId="10" hidden="1">QBActualsYTDLastYear!$D$30</definedName>
    <definedName name="QB_ROW_16230" localSheetId="9" hidden="1">QBActualsYTDLastYear_Original!$D$31</definedName>
    <definedName name="QB_ROW_162330" localSheetId="4" hidden="1">QBActualsMonth!$D$175</definedName>
    <definedName name="QB_ROW_162330" localSheetId="3" hidden="1">QBActualsMonth_Original!$D$176</definedName>
    <definedName name="QB_ROW_162330" localSheetId="6" hidden="1">QBActualsMonthLastYear!$D$175</definedName>
    <definedName name="QB_ROW_162330" localSheetId="5" hidden="1">QBActualsMonthLastYear_Original!$D$176</definedName>
    <definedName name="QB_ROW_162330" localSheetId="8" hidden="1">QBActualsYTD!$D$175</definedName>
    <definedName name="QB_ROW_162330" localSheetId="7" hidden="1">QBActualsYTD_Original!$D$176</definedName>
    <definedName name="QB_ROW_162330" localSheetId="10" hidden="1">QBActualsYTDLastYear!$D$175</definedName>
    <definedName name="QB_ROW_162330" localSheetId="9" hidden="1">QBActualsYTDLastYear_Original!$D$176</definedName>
    <definedName name="QB_ROW_16320" localSheetId="4" hidden="1">QBActualsMonth!$C$31</definedName>
    <definedName name="QB_ROW_16320" localSheetId="3" hidden="1">QBActualsMonth_Original!$C$32</definedName>
    <definedName name="QB_ROW_16320" localSheetId="6" hidden="1">QBActualsMonthLastYear!$C$31</definedName>
    <definedName name="QB_ROW_16320" localSheetId="5" hidden="1">QBActualsMonthLastYear_Original!$C$32</definedName>
    <definedName name="QB_ROW_16320" localSheetId="8" hidden="1">QBActualsYTD!$C$31</definedName>
    <definedName name="QB_ROW_16320" localSheetId="7" hidden="1">QBActualsYTD_Original!$C$32</definedName>
    <definedName name="QB_ROW_16320" localSheetId="10" hidden="1">QBActualsYTDLastYear!$C$31</definedName>
    <definedName name="QB_ROW_16320" localSheetId="9" hidden="1">QBActualsYTDLastYear_Original!$C$32</definedName>
    <definedName name="QB_ROW_163240" localSheetId="4" hidden="1">QBActualsMonth!$E$171</definedName>
    <definedName name="QB_ROW_163240" localSheetId="3" hidden="1">QBActualsMonth_Original!$E$172</definedName>
    <definedName name="QB_ROW_163240" localSheetId="6" hidden="1">QBActualsMonthLastYear!$E$171</definedName>
    <definedName name="QB_ROW_163240" localSheetId="5" hidden="1">QBActualsMonthLastYear_Original!$E$172</definedName>
    <definedName name="QB_ROW_163240" localSheetId="8" hidden="1">QBActualsYTD!$E$171</definedName>
    <definedName name="QB_ROW_163240" localSheetId="7" hidden="1">QBActualsYTD_Original!$E$172</definedName>
    <definedName name="QB_ROW_163240" localSheetId="10" hidden="1">QBActualsYTDLastYear!$E$171</definedName>
    <definedName name="QB_ROW_163240" localSheetId="9" hidden="1">QBActualsYTDLastYear_Original!$E$172</definedName>
    <definedName name="QB_ROW_164240" localSheetId="4" hidden="1">QBActualsMonth!$E$172</definedName>
    <definedName name="QB_ROW_164240" localSheetId="3" hidden="1">QBActualsMonth_Original!$E$173</definedName>
    <definedName name="QB_ROW_164240" localSheetId="6" hidden="1">QBActualsMonthLastYear!$E$172</definedName>
    <definedName name="QB_ROW_164240" localSheetId="5" hidden="1">QBActualsMonthLastYear_Original!$E$173</definedName>
    <definedName name="QB_ROW_164240" localSheetId="8" hidden="1">QBActualsYTD!$E$172</definedName>
    <definedName name="QB_ROW_164240" localSheetId="7" hidden="1">QBActualsYTD_Original!$E$173</definedName>
    <definedName name="QB_ROW_164240" localSheetId="10" hidden="1">QBActualsYTDLastYear!$E$172</definedName>
    <definedName name="QB_ROW_164240" localSheetId="9" hidden="1">QBActualsYTDLastYear_Original!$E$173</definedName>
    <definedName name="QB_ROW_165240" localSheetId="4" hidden="1">QBActualsMonth!$E$173</definedName>
    <definedName name="QB_ROW_165240" localSheetId="3" hidden="1">QBActualsMonth_Original!$E$174</definedName>
    <definedName name="QB_ROW_165240" localSheetId="6" hidden="1">QBActualsMonthLastYear!$E$173</definedName>
    <definedName name="QB_ROW_165240" localSheetId="5" hidden="1">QBActualsMonthLastYear_Original!$E$174</definedName>
    <definedName name="QB_ROW_165240" localSheetId="8" hidden="1">QBActualsYTD!$E$173</definedName>
    <definedName name="QB_ROW_165240" localSheetId="7" hidden="1">QBActualsYTD_Original!$E$174</definedName>
    <definedName name="QB_ROW_165240" localSheetId="10" hidden="1">QBActualsYTDLastYear!$E$173</definedName>
    <definedName name="QB_ROW_165240" localSheetId="9" hidden="1">QBActualsYTDLastYear_Original!$E$174</definedName>
    <definedName name="QB_ROW_166030" localSheetId="4" hidden="1">QBActualsMonth!$D$176</definedName>
    <definedName name="QB_ROW_166030" localSheetId="3" hidden="1">QBActualsMonth_Original!$D$177</definedName>
    <definedName name="QB_ROW_166030" localSheetId="6" hidden="1">QBActualsMonthLastYear!$D$176</definedName>
    <definedName name="QB_ROW_166030" localSheetId="5" hidden="1">QBActualsMonthLastYear_Original!$D$177</definedName>
    <definedName name="QB_ROW_166030" localSheetId="8" hidden="1">QBActualsYTD!$D$176</definedName>
    <definedName name="QB_ROW_166030" localSheetId="7" hidden="1">QBActualsYTD_Original!$D$177</definedName>
    <definedName name="QB_ROW_166030" localSheetId="10" hidden="1">QBActualsYTDLastYear!$D$176</definedName>
    <definedName name="QB_ROW_166030" localSheetId="9" hidden="1">QBActualsYTDLastYear_Original!$D$177</definedName>
    <definedName name="QB_ROW_166240" localSheetId="4" hidden="1">QBActualsMonth!$E$182</definedName>
    <definedName name="QB_ROW_166240" localSheetId="3" hidden="1">QBActualsMonth_Original!$E$183</definedName>
    <definedName name="QB_ROW_166240" localSheetId="6" hidden="1">QBActualsMonthLastYear!$E$182</definedName>
    <definedName name="QB_ROW_166240" localSheetId="5" hidden="1">QBActualsMonthLastYear_Original!$E$183</definedName>
    <definedName name="QB_ROW_166240" localSheetId="8" hidden="1">QBActualsYTD!$E$182</definedName>
    <definedName name="QB_ROW_166240" localSheetId="7" hidden="1">QBActualsYTD_Original!$E$183</definedName>
    <definedName name="QB_ROW_166240" localSheetId="10" hidden="1">QBActualsYTDLastYear!$E$182</definedName>
    <definedName name="QB_ROW_166240" localSheetId="9" hidden="1">QBActualsYTDLastYear_Original!$E$183</definedName>
    <definedName name="QB_ROW_166330" localSheetId="4" hidden="1">QBActualsMonth!$D$183</definedName>
    <definedName name="QB_ROW_166330" localSheetId="3" hidden="1">QBActualsMonth_Original!$D$184</definedName>
    <definedName name="QB_ROW_166330" localSheetId="6" hidden="1">QBActualsMonthLastYear!$D$183</definedName>
    <definedName name="QB_ROW_166330" localSheetId="5" hidden="1">QBActualsMonthLastYear_Original!$D$184</definedName>
    <definedName name="QB_ROW_166330" localSheetId="8" hidden="1">QBActualsYTD!$D$183</definedName>
    <definedName name="QB_ROW_166330" localSheetId="7" hidden="1">QBActualsYTD_Original!$D$184</definedName>
    <definedName name="QB_ROW_166330" localSheetId="10" hidden="1">QBActualsYTDLastYear!$D$183</definedName>
    <definedName name="QB_ROW_166330" localSheetId="9" hidden="1">QBActualsYTDLastYear_Original!$D$184</definedName>
    <definedName name="QB_ROW_167240" localSheetId="4" hidden="1">QBActualsMonth!$E$177</definedName>
    <definedName name="QB_ROW_167240" localSheetId="3" hidden="1">QBActualsMonth_Original!$E$178</definedName>
    <definedName name="QB_ROW_167240" localSheetId="6" hidden="1">QBActualsMonthLastYear!$E$177</definedName>
    <definedName name="QB_ROW_167240" localSheetId="5" hidden="1">QBActualsMonthLastYear_Original!$E$178</definedName>
    <definedName name="QB_ROW_167240" localSheetId="8" hidden="1">QBActualsYTD!$E$177</definedName>
    <definedName name="QB_ROW_167240" localSheetId="7" hidden="1">QBActualsYTD_Original!$E$178</definedName>
    <definedName name="QB_ROW_167240" localSheetId="10" hidden="1">QBActualsYTDLastYear!$E$177</definedName>
    <definedName name="QB_ROW_167240" localSheetId="9" hidden="1">QBActualsYTDLastYear_Original!$E$178</definedName>
    <definedName name="QB_ROW_168240" localSheetId="4" hidden="1">QBActualsMonth!$E$178</definedName>
    <definedName name="QB_ROW_168240" localSheetId="3" hidden="1">QBActualsMonth_Original!$E$179</definedName>
    <definedName name="QB_ROW_168240" localSheetId="6" hidden="1">QBActualsMonthLastYear!$E$178</definedName>
    <definedName name="QB_ROW_168240" localSheetId="5" hidden="1">QBActualsMonthLastYear_Original!$E$179</definedName>
    <definedName name="QB_ROW_168240" localSheetId="8" hidden="1">QBActualsYTD!$E$178</definedName>
    <definedName name="QB_ROW_168240" localSheetId="7" hidden="1">QBActualsYTD_Original!$E$179</definedName>
    <definedName name="QB_ROW_168240" localSheetId="10" hidden="1">QBActualsYTDLastYear!$E$178</definedName>
    <definedName name="QB_ROW_168240" localSheetId="9" hidden="1">QBActualsYTDLastYear_Original!$E$179</definedName>
    <definedName name="QB_ROW_169240" localSheetId="4" hidden="1">QBActualsMonth!$E$179</definedName>
    <definedName name="QB_ROW_169240" localSheetId="3" hidden="1">QBActualsMonth_Original!$E$180</definedName>
    <definedName name="QB_ROW_169240" localSheetId="6" hidden="1">QBActualsMonthLastYear!$E$179</definedName>
    <definedName name="QB_ROW_169240" localSheetId="5" hidden="1">QBActualsMonthLastYear_Original!$E$180</definedName>
    <definedName name="QB_ROW_169240" localSheetId="8" hidden="1">QBActualsYTD!$E$179</definedName>
    <definedName name="QB_ROW_169240" localSheetId="7" hidden="1">QBActualsYTD_Original!$E$180</definedName>
    <definedName name="QB_ROW_169240" localSheetId="10" hidden="1">QBActualsYTDLastYear!$E$179</definedName>
    <definedName name="QB_ROW_169240" localSheetId="9" hidden="1">QBActualsYTDLastYear_Original!$E$180</definedName>
    <definedName name="QB_ROW_170240" localSheetId="4" hidden="1">QBActualsMonth!$E$180</definedName>
    <definedName name="QB_ROW_170240" localSheetId="3" hidden="1">QBActualsMonth_Original!$E$181</definedName>
    <definedName name="QB_ROW_170240" localSheetId="6" hidden="1">QBActualsMonthLastYear!$E$180</definedName>
    <definedName name="QB_ROW_170240" localSheetId="5" hidden="1">QBActualsMonthLastYear_Original!$E$181</definedName>
    <definedName name="QB_ROW_170240" localSheetId="8" hidden="1">QBActualsYTD!$E$180</definedName>
    <definedName name="QB_ROW_170240" localSheetId="7" hidden="1">QBActualsYTD_Original!$E$181</definedName>
    <definedName name="QB_ROW_170240" localSheetId="10" hidden="1">QBActualsYTDLastYear!$E$180</definedName>
    <definedName name="QB_ROW_170240" localSheetId="9" hidden="1">QBActualsYTDLastYear_Original!$E$181</definedName>
    <definedName name="QB_ROW_171240" localSheetId="4" hidden="1">QBActualsMonth!$E$181</definedName>
    <definedName name="QB_ROW_171240" localSheetId="3" hidden="1">QBActualsMonth_Original!$E$182</definedName>
    <definedName name="QB_ROW_171240" localSheetId="6" hidden="1">QBActualsMonthLastYear!$E$181</definedName>
    <definedName name="QB_ROW_171240" localSheetId="5" hidden="1">QBActualsMonthLastYear_Original!$E$182</definedName>
    <definedName name="QB_ROW_171240" localSheetId="8" hidden="1">QBActualsYTD!$E$181</definedName>
    <definedName name="QB_ROW_171240" localSheetId="7" hidden="1">QBActualsYTD_Original!$E$182</definedName>
    <definedName name="QB_ROW_171240" localSheetId="10" hidden="1">QBActualsYTDLastYear!$E$181</definedName>
    <definedName name="QB_ROW_171240" localSheetId="9" hidden="1">QBActualsYTDLastYear_Original!$E$182</definedName>
    <definedName name="QB_ROW_172030" localSheetId="4" hidden="1">QBActualsMonth!$D$184</definedName>
    <definedName name="QB_ROW_172030" localSheetId="3" hidden="1">QBActualsMonth_Original!$D$185</definedName>
    <definedName name="QB_ROW_172030" localSheetId="6" hidden="1">QBActualsMonthLastYear!$D$184</definedName>
    <definedName name="QB_ROW_172030" localSheetId="5" hidden="1">QBActualsMonthLastYear_Original!$D$185</definedName>
    <definedName name="QB_ROW_172030" localSheetId="8" hidden="1">QBActualsYTD!$D$184</definedName>
    <definedName name="QB_ROW_172030" localSheetId="7" hidden="1">QBActualsYTD_Original!$D$185</definedName>
    <definedName name="QB_ROW_172030" localSheetId="10" hidden="1">QBActualsYTDLastYear!$D$184</definedName>
    <definedName name="QB_ROW_172030" localSheetId="9" hidden="1">QBActualsYTDLastYear_Original!$D$185</definedName>
    <definedName name="QB_ROW_17221" localSheetId="12" hidden="1">QBBalanceSheetForRepor_Original!$C$160</definedName>
    <definedName name="QB_ROW_17221" localSheetId="13" hidden="1">QBBalanceSheetForReport!$C$159</definedName>
    <definedName name="QB_ROW_172240" localSheetId="4" hidden="1">QBActualsMonth!$E$190</definedName>
    <definedName name="QB_ROW_172240" localSheetId="3" hidden="1">QBActualsMonth_Original!$E$191</definedName>
    <definedName name="QB_ROW_172240" localSheetId="6" hidden="1">QBActualsMonthLastYear!$E$190</definedName>
    <definedName name="QB_ROW_172240" localSheetId="5" hidden="1">QBActualsMonthLastYear_Original!$E$191</definedName>
    <definedName name="QB_ROW_172240" localSheetId="8" hidden="1">QBActualsYTD!$E$190</definedName>
    <definedName name="QB_ROW_172240" localSheetId="7" hidden="1">QBActualsYTD_Original!$E$191</definedName>
    <definedName name="QB_ROW_172240" localSheetId="10" hidden="1">QBActualsYTDLastYear!$E$190</definedName>
    <definedName name="QB_ROW_172240" localSheetId="9" hidden="1">QBActualsYTDLastYear_Original!$E$191</definedName>
    <definedName name="QB_ROW_17230" localSheetId="4" hidden="1">QBActualsMonth!$D$28</definedName>
    <definedName name="QB_ROW_17230" localSheetId="3" hidden="1">QBActualsMonth_Original!$D$29</definedName>
    <definedName name="QB_ROW_17230" localSheetId="6" hidden="1">QBActualsMonthLastYear!$D$28</definedName>
    <definedName name="QB_ROW_17230" localSheetId="5" hidden="1">QBActualsMonthLastYear_Original!$D$29</definedName>
    <definedName name="QB_ROW_17230" localSheetId="8" hidden="1">QBActualsYTD!$D$28</definedName>
    <definedName name="QB_ROW_17230" localSheetId="7" hidden="1">QBActualsYTD_Original!$D$29</definedName>
    <definedName name="QB_ROW_17230" localSheetId="10" hidden="1">QBActualsYTDLastYear!$D$28</definedName>
    <definedName name="QB_ROW_17230" localSheetId="9" hidden="1">QBActualsYTDLastYear_Original!$D$29</definedName>
    <definedName name="QB_ROW_172330" localSheetId="4" hidden="1">QBActualsMonth!$D$191</definedName>
    <definedName name="QB_ROW_172330" localSheetId="3" hidden="1">QBActualsMonth_Original!$D$192</definedName>
    <definedName name="QB_ROW_172330" localSheetId="6" hidden="1">QBActualsMonthLastYear!$D$191</definedName>
    <definedName name="QB_ROW_172330" localSheetId="5" hidden="1">QBActualsMonthLastYear_Original!$D$192</definedName>
    <definedName name="QB_ROW_172330" localSheetId="8" hidden="1">QBActualsYTD!$D$191</definedName>
    <definedName name="QB_ROW_172330" localSheetId="7" hidden="1">QBActualsYTD_Original!$D$192</definedName>
    <definedName name="QB_ROW_172330" localSheetId="10" hidden="1">QBActualsYTDLastYear!$D$191</definedName>
    <definedName name="QB_ROW_172330" localSheetId="9" hidden="1">QBActualsYTDLastYear_Original!$D$192</definedName>
    <definedName name="QB_ROW_173240" localSheetId="4" hidden="1">QBActualsMonth!$E$185</definedName>
    <definedName name="QB_ROW_173240" localSheetId="3" hidden="1">QBActualsMonth_Original!$E$186</definedName>
    <definedName name="QB_ROW_173240" localSheetId="6" hidden="1">QBActualsMonthLastYear!$E$185</definedName>
    <definedName name="QB_ROW_173240" localSheetId="5" hidden="1">QBActualsMonthLastYear_Original!$E$186</definedName>
    <definedName name="QB_ROW_173240" localSheetId="8" hidden="1">QBActualsYTD!$E$185</definedName>
    <definedName name="QB_ROW_173240" localSheetId="7" hidden="1">QBActualsYTD_Original!$E$186</definedName>
    <definedName name="QB_ROW_173240" localSheetId="10" hidden="1">QBActualsYTDLastYear!$E$185</definedName>
    <definedName name="QB_ROW_173240" localSheetId="9" hidden="1">QBActualsYTDLastYear_Original!$E$186</definedName>
    <definedName name="QB_ROW_174240" localSheetId="4" hidden="1">QBActualsMonth!$E$186</definedName>
    <definedName name="QB_ROW_174240" localSheetId="3" hidden="1">QBActualsMonth_Original!$E$187</definedName>
    <definedName name="QB_ROW_174240" localSheetId="6" hidden="1">QBActualsMonthLastYear!$E$186</definedName>
    <definedName name="QB_ROW_174240" localSheetId="5" hidden="1">QBActualsMonthLastYear_Original!$E$187</definedName>
    <definedName name="QB_ROW_174240" localSheetId="8" hidden="1">QBActualsYTD!$E$186</definedName>
    <definedName name="QB_ROW_174240" localSheetId="7" hidden="1">QBActualsYTD_Original!$E$187</definedName>
    <definedName name="QB_ROW_174240" localSheetId="10" hidden="1">QBActualsYTDLastYear!$E$186</definedName>
    <definedName name="QB_ROW_174240" localSheetId="9" hidden="1">QBActualsYTDLastYear_Original!$E$187</definedName>
    <definedName name="QB_ROW_175240" localSheetId="4" hidden="1">QBActualsMonth!$E$187</definedName>
    <definedName name="QB_ROW_175240" localSheetId="3" hidden="1">QBActualsMonth_Original!$E$188</definedName>
    <definedName name="QB_ROW_175240" localSheetId="6" hidden="1">QBActualsMonthLastYear!$E$187</definedName>
    <definedName name="QB_ROW_175240" localSheetId="5" hidden="1">QBActualsMonthLastYear_Original!$E$188</definedName>
    <definedName name="QB_ROW_175240" localSheetId="8" hidden="1">QBActualsYTD!$E$187</definedName>
    <definedName name="QB_ROW_175240" localSheetId="7" hidden="1">QBActualsYTD_Original!$E$188</definedName>
    <definedName name="QB_ROW_175240" localSheetId="10" hidden="1">QBActualsYTDLastYear!$E$187</definedName>
    <definedName name="QB_ROW_175240" localSheetId="9" hidden="1">QBActualsYTDLastYear_Original!$E$188</definedName>
    <definedName name="QB_ROW_176240" localSheetId="4" hidden="1">QBActualsMonth!$E$188</definedName>
    <definedName name="QB_ROW_176240" localSheetId="3" hidden="1">QBActualsMonth_Original!$E$189</definedName>
    <definedName name="QB_ROW_176240" localSheetId="6" hidden="1">QBActualsMonthLastYear!$E$188</definedName>
    <definedName name="QB_ROW_176240" localSheetId="5" hidden="1">QBActualsMonthLastYear_Original!$E$189</definedName>
    <definedName name="QB_ROW_176240" localSheetId="8" hidden="1">QBActualsYTD!$E$188</definedName>
    <definedName name="QB_ROW_176240" localSheetId="7" hidden="1">QBActualsYTD_Original!$E$189</definedName>
    <definedName name="QB_ROW_176240" localSheetId="10" hidden="1">QBActualsYTDLastYear!$E$188</definedName>
    <definedName name="QB_ROW_176240" localSheetId="9" hidden="1">QBActualsYTDLastYear_Original!$E$189</definedName>
    <definedName name="QB_ROW_177240" localSheetId="4" hidden="1">QBActualsMonth!$E$189</definedName>
    <definedName name="QB_ROW_177240" localSheetId="3" hidden="1">QBActualsMonth_Original!$E$190</definedName>
    <definedName name="QB_ROW_177240" localSheetId="6" hidden="1">QBActualsMonthLastYear!$E$189</definedName>
    <definedName name="QB_ROW_177240" localSheetId="5" hidden="1">QBActualsMonthLastYear_Original!$E$190</definedName>
    <definedName name="QB_ROW_177240" localSheetId="8" hidden="1">QBActualsYTD!$E$189</definedName>
    <definedName name="QB_ROW_177240" localSheetId="7" hidden="1">QBActualsYTD_Original!$E$190</definedName>
    <definedName name="QB_ROW_177240" localSheetId="10" hidden="1">QBActualsYTDLastYear!$E$189</definedName>
    <definedName name="QB_ROW_177240" localSheetId="9" hidden="1">QBActualsYTDLastYear_Original!$E$190</definedName>
    <definedName name="QB_ROW_178030" localSheetId="4" hidden="1">QBActualsMonth!$D$199</definedName>
    <definedName name="QB_ROW_178030" localSheetId="3" hidden="1">QBActualsMonth_Original!$D$200</definedName>
    <definedName name="QB_ROW_178030" localSheetId="6" hidden="1">QBActualsMonthLastYear!$D$199</definedName>
    <definedName name="QB_ROW_178030" localSheetId="5" hidden="1">QBActualsMonthLastYear_Original!$D$200</definedName>
    <definedName name="QB_ROW_178030" localSheetId="8" hidden="1">QBActualsYTD!$D$199</definedName>
    <definedName name="QB_ROW_178030" localSheetId="7" hidden="1">QBActualsYTD_Original!$D$200</definedName>
    <definedName name="QB_ROW_178030" localSheetId="10" hidden="1">QBActualsYTDLastYear!$D$199</definedName>
    <definedName name="QB_ROW_178030" localSheetId="9" hidden="1">QBActualsYTDLastYear_Original!$D$200</definedName>
    <definedName name="QB_ROW_178240" localSheetId="4" hidden="1">QBActualsMonth!$E$202</definedName>
    <definedName name="QB_ROW_178240" localSheetId="3" hidden="1">QBActualsMonth_Original!$E$203</definedName>
    <definedName name="QB_ROW_178240" localSheetId="6" hidden="1">QBActualsMonthLastYear!$E$202</definedName>
    <definedName name="QB_ROW_178240" localSheetId="5" hidden="1">QBActualsMonthLastYear_Original!$E$203</definedName>
    <definedName name="QB_ROW_178240" localSheetId="8" hidden="1">QBActualsYTD!$E$202</definedName>
    <definedName name="QB_ROW_178240" localSheetId="7" hidden="1">QBActualsYTD_Original!$E$203</definedName>
    <definedName name="QB_ROW_178240" localSheetId="10" hidden="1">QBActualsYTDLastYear!$E$202</definedName>
    <definedName name="QB_ROW_178240" localSheetId="9" hidden="1">QBActualsYTDLastYear_Original!$E$203</definedName>
    <definedName name="QB_ROW_178330" localSheetId="4" hidden="1">QBActualsMonth!$D$203</definedName>
    <definedName name="QB_ROW_178330" localSheetId="3" hidden="1">QBActualsMonth_Original!$D$204</definedName>
    <definedName name="QB_ROW_178330" localSheetId="6" hidden="1">QBActualsMonthLastYear!$D$203</definedName>
    <definedName name="QB_ROW_178330" localSheetId="5" hidden="1">QBActualsMonthLastYear_Original!$D$204</definedName>
    <definedName name="QB_ROW_178330" localSheetId="8" hidden="1">QBActualsYTD!$D$203</definedName>
    <definedName name="QB_ROW_178330" localSheetId="7" hidden="1">QBActualsYTD_Original!$D$204</definedName>
    <definedName name="QB_ROW_178330" localSheetId="10" hidden="1">QBActualsYTDLastYear!$D$203</definedName>
    <definedName name="QB_ROW_178330" localSheetId="9" hidden="1">QBActualsYTDLastYear_Original!$D$204</definedName>
    <definedName name="QB_ROW_179030" localSheetId="4" hidden="1">QBActualsMonth!$D$204</definedName>
    <definedName name="QB_ROW_179030" localSheetId="3" hidden="1">QBActualsMonth_Original!$D$205</definedName>
    <definedName name="QB_ROW_179030" localSheetId="6" hidden="1">QBActualsMonthLastYear!$D$204</definedName>
    <definedName name="QB_ROW_179030" localSheetId="5" hidden="1">QBActualsMonthLastYear_Original!$D$205</definedName>
    <definedName name="QB_ROW_179030" localSheetId="8" hidden="1">QBActualsYTD!$D$204</definedName>
    <definedName name="QB_ROW_179030" localSheetId="7" hidden="1">QBActualsYTD_Original!$D$205</definedName>
    <definedName name="QB_ROW_179030" localSheetId="10" hidden="1">QBActualsYTDLastYear!$D$204</definedName>
    <definedName name="QB_ROW_179030" localSheetId="9" hidden="1">QBActualsYTDLastYear_Original!$D$205</definedName>
    <definedName name="QB_ROW_179240" localSheetId="4" hidden="1">QBActualsMonth!$E$207</definedName>
    <definedName name="QB_ROW_179240" localSheetId="3" hidden="1">QBActualsMonth_Original!$E$208</definedName>
    <definedName name="QB_ROW_179240" localSheetId="6" hidden="1">QBActualsMonthLastYear!$E$207</definedName>
    <definedName name="QB_ROW_179240" localSheetId="5" hidden="1">QBActualsMonthLastYear_Original!$E$208</definedName>
    <definedName name="QB_ROW_179240" localSheetId="8" hidden="1">QBActualsYTD!$E$207</definedName>
    <definedName name="QB_ROW_179240" localSheetId="7" hidden="1">QBActualsYTD_Original!$E$208</definedName>
    <definedName name="QB_ROW_179240" localSheetId="10" hidden="1">QBActualsYTDLastYear!$E$207</definedName>
    <definedName name="QB_ROW_179240" localSheetId="9" hidden="1">QBActualsYTDLastYear_Original!$E$208</definedName>
    <definedName name="QB_ROW_179330" localSheetId="4" hidden="1">QBActualsMonth!$D$208</definedName>
    <definedName name="QB_ROW_179330" localSheetId="3" hidden="1">QBActualsMonth_Original!$D$209</definedName>
    <definedName name="QB_ROW_179330" localSheetId="6" hidden="1">QBActualsMonthLastYear!$D$208</definedName>
    <definedName name="QB_ROW_179330" localSheetId="5" hidden="1">QBActualsMonthLastYear_Original!$D$209</definedName>
    <definedName name="QB_ROW_179330" localSheetId="8" hidden="1">QBActualsYTD!$D$208</definedName>
    <definedName name="QB_ROW_179330" localSheetId="7" hidden="1">QBActualsYTD_Original!$D$209</definedName>
    <definedName name="QB_ROW_179330" localSheetId="10" hidden="1">QBActualsYTDLastYear!$D$208</definedName>
    <definedName name="QB_ROW_179330" localSheetId="9" hidden="1">QBActualsYTDLastYear_Original!$D$209</definedName>
    <definedName name="QB_ROW_180240" localSheetId="4" hidden="1">QBActualsMonth!$E$205</definedName>
    <definedName name="QB_ROW_180240" localSheetId="3" hidden="1">QBActualsMonth_Original!$E$206</definedName>
    <definedName name="QB_ROW_180240" localSheetId="6" hidden="1">QBActualsMonthLastYear!$E$205</definedName>
    <definedName name="QB_ROW_180240" localSheetId="5" hidden="1">QBActualsMonthLastYear_Original!$E$206</definedName>
    <definedName name="QB_ROW_180240" localSheetId="8" hidden="1">QBActualsYTD!$E$205</definedName>
    <definedName name="QB_ROW_180240" localSheetId="7" hidden="1">QBActualsYTD_Original!$E$206</definedName>
    <definedName name="QB_ROW_180240" localSheetId="10" hidden="1">QBActualsYTDLastYear!$E$205</definedName>
    <definedName name="QB_ROW_180240" localSheetId="9" hidden="1">QBActualsYTDLastYear_Original!$E$206</definedName>
    <definedName name="QB_ROW_181240" localSheetId="4" hidden="1">QBActualsMonth!$E$206</definedName>
    <definedName name="QB_ROW_181240" localSheetId="3" hidden="1">QBActualsMonth_Original!$E$207</definedName>
    <definedName name="QB_ROW_181240" localSheetId="6" hidden="1">QBActualsMonthLastYear!$E$206</definedName>
    <definedName name="QB_ROW_181240" localSheetId="5" hidden="1">QBActualsMonthLastYear_Original!$E$207</definedName>
    <definedName name="QB_ROW_181240" localSheetId="8" hidden="1">QBActualsYTD!$E$206</definedName>
    <definedName name="QB_ROW_181240" localSheetId="7" hidden="1">QBActualsYTD_Original!$E$207</definedName>
    <definedName name="QB_ROW_181240" localSheetId="10" hidden="1">QBActualsYTDLastYear!$E$206</definedName>
    <definedName name="QB_ROW_181240" localSheetId="9" hidden="1">QBActualsYTDLastYear_Original!$E$207</definedName>
    <definedName name="QB_ROW_182030" localSheetId="4" hidden="1">QBActualsMonth!$D$209</definedName>
    <definedName name="QB_ROW_182030" localSheetId="3" hidden="1">QBActualsMonth_Original!$D$210</definedName>
    <definedName name="QB_ROW_182030" localSheetId="6" hidden="1">QBActualsMonthLastYear!$D$209</definedName>
    <definedName name="QB_ROW_182030" localSheetId="5" hidden="1">QBActualsMonthLastYear_Original!$D$210</definedName>
    <definedName name="QB_ROW_182030" localSheetId="8" hidden="1">QBActualsYTD!$D$209</definedName>
    <definedName name="QB_ROW_182030" localSheetId="7" hidden="1">QBActualsYTD_Original!$D$210</definedName>
    <definedName name="QB_ROW_182030" localSheetId="10" hidden="1">QBActualsYTDLastYear!$D$209</definedName>
    <definedName name="QB_ROW_182030" localSheetId="9" hidden="1">QBActualsYTDLastYear_Original!$D$210</definedName>
    <definedName name="QB_ROW_182240" localSheetId="4" hidden="1">QBActualsMonth!$E$212</definedName>
    <definedName name="QB_ROW_182240" localSheetId="3" hidden="1">QBActualsMonth_Original!$E$213</definedName>
    <definedName name="QB_ROW_182240" localSheetId="6" hidden="1">QBActualsMonthLastYear!$E$212</definedName>
    <definedName name="QB_ROW_182240" localSheetId="5" hidden="1">QBActualsMonthLastYear_Original!$E$213</definedName>
    <definedName name="QB_ROW_182240" localSheetId="8" hidden="1">QBActualsYTD!$E$212</definedName>
    <definedName name="QB_ROW_182240" localSheetId="7" hidden="1">QBActualsYTD_Original!$E$213</definedName>
    <definedName name="QB_ROW_182240" localSheetId="10" hidden="1">QBActualsYTDLastYear!$E$212</definedName>
    <definedName name="QB_ROW_182240" localSheetId="9" hidden="1">QBActualsYTDLastYear_Original!$E$213</definedName>
    <definedName name="QB_ROW_18230" localSheetId="4" hidden="1">QBActualsMonth!$D$29</definedName>
    <definedName name="QB_ROW_18230" localSheetId="3" hidden="1">QBActualsMonth_Original!$D$30</definedName>
    <definedName name="QB_ROW_18230" localSheetId="6" hidden="1">QBActualsMonthLastYear!$D$29</definedName>
    <definedName name="QB_ROW_18230" localSheetId="5" hidden="1">QBActualsMonthLastYear_Original!$D$30</definedName>
    <definedName name="QB_ROW_18230" localSheetId="8" hidden="1">QBActualsYTD!$D$29</definedName>
    <definedName name="QB_ROW_18230" localSheetId="7" hidden="1">QBActualsYTD_Original!$D$30</definedName>
    <definedName name="QB_ROW_18230" localSheetId="10" hidden="1">QBActualsYTDLastYear!$D$29</definedName>
    <definedName name="QB_ROW_18230" localSheetId="9" hidden="1">QBActualsYTDLastYear_Original!$D$30</definedName>
    <definedName name="QB_ROW_182330" localSheetId="4" hidden="1">QBActualsMonth!$D$213</definedName>
    <definedName name="QB_ROW_182330" localSheetId="3" hidden="1">QBActualsMonth_Original!$D$214</definedName>
    <definedName name="QB_ROW_182330" localSheetId="6" hidden="1">QBActualsMonthLastYear!$D$213</definedName>
    <definedName name="QB_ROW_182330" localSheetId="5" hidden="1">QBActualsMonthLastYear_Original!$D$214</definedName>
    <definedName name="QB_ROW_182330" localSheetId="8" hidden="1">QBActualsYTD!$D$213</definedName>
    <definedName name="QB_ROW_182330" localSheetId="7" hidden="1">QBActualsYTD_Original!$D$214</definedName>
    <definedName name="QB_ROW_182330" localSheetId="10" hidden="1">QBActualsYTDLastYear!$D$213</definedName>
    <definedName name="QB_ROW_182330" localSheetId="9" hidden="1">QBActualsYTDLastYear_Original!$D$214</definedName>
    <definedName name="QB_ROW_18301" localSheetId="4" hidden="1">QBActualsMonth!$A$253</definedName>
    <definedName name="QB_ROW_18301" localSheetId="3" hidden="1">QBActualsMonth_Original!$A$254</definedName>
    <definedName name="QB_ROW_18301" localSheetId="6" hidden="1">QBActualsMonthLastYear!$A$253</definedName>
    <definedName name="QB_ROW_18301" localSheetId="5" hidden="1">QBActualsMonthLastYear_Original!$A$254</definedName>
    <definedName name="QB_ROW_18301" localSheetId="8" hidden="1">QBActualsYTD!$A$253</definedName>
    <definedName name="QB_ROW_18301" localSheetId="7" hidden="1">QBActualsYTD_Original!$A$254</definedName>
    <definedName name="QB_ROW_18301" localSheetId="10" hidden="1">QBActualsYTDLastYear!$A$253</definedName>
    <definedName name="QB_ROW_18301" localSheetId="9" hidden="1">QBActualsYTDLastYear_Original!$A$254</definedName>
    <definedName name="QB_ROW_183240" localSheetId="4" hidden="1">QBActualsMonth!$E$210</definedName>
    <definedName name="QB_ROW_183240" localSheetId="3" hidden="1">QBActualsMonth_Original!$E$211</definedName>
    <definedName name="QB_ROW_183240" localSheetId="6" hidden="1">QBActualsMonthLastYear!$E$210</definedName>
    <definedName name="QB_ROW_183240" localSheetId="5" hidden="1">QBActualsMonthLastYear_Original!$E$211</definedName>
    <definedName name="QB_ROW_183240" localSheetId="8" hidden="1">QBActualsYTD!$E$210</definedName>
    <definedName name="QB_ROW_183240" localSheetId="7" hidden="1">QBActualsYTD_Original!$E$211</definedName>
    <definedName name="QB_ROW_183240" localSheetId="10" hidden="1">QBActualsYTDLastYear!$E$210</definedName>
    <definedName name="QB_ROW_183240" localSheetId="9" hidden="1">QBActualsYTDLastYear_Original!$E$211</definedName>
    <definedName name="QB_ROW_184240" localSheetId="4" hidden="1">QBActualsMonth!$E$211</definedName>
    <definedName name="QB_ROW_184240" localSheetId="3" hidden="1">QBActualsMonth_Original!$E$212</definedName>
    <definedName name="QB_ROW_184240" localSheetId="6" hidden="1">QBActualsMonthLastYear!$E$211</definedName>
    <definedName name="QB_ROW_184240" localSheetId="5" hidden="1">QBActualsMonthLastYear_Original!$E$212</definedName>
    <definedName name="QB_ROW_184240" localSheetId="8" hidden="1">QBActualsYTD!$E$211</definedName>
    <definedName name="QB_ROW_184240" localSheetId="7" hidden="1">QBActualsYTD_Original!$E$212</definedName>
    <definedName name="QB_ROW_184240" localSheetId="10" hidden="1">QBActualsYTDLastYear!$E$211</definedName>
    <definedName name="QB_ROW_184240" localSheetId="9" hidden="1">QBActualsYTDLastYear_Original!$E$212</definedName>
    <definedName name="QB_ROW_185020" localSheetId="4" hidden="1">QBActualsMonth!$C$216</definedName>
    <definedName name="QB_ROW_185020" localSheetId="3" hidden="1">QBActualsMonth_Original!$C$217</definedName>
    <definedName name="QB_ROW_185020" localSheetId="6" hidden="1">QBActualsMonthLastYear!$C$216</definedName>
    <definedName name="QB_ROW_185020" localSheetId="5" hidden="1">QBActualsMonthLastYear_Original!$C$217</definedName>
    <definedName name="QB_ROW_185020" localSheetId="8" hidden="1">QBActualsYTD!$C$216</definedName>
    <definedName name="QB_ROW_185020" localSheetId="7" hidden="1">QBActualsYTD_Original!$C$217</definedName>
    <definedName name="QB_ROW_185020" localSheetId="10" hidden="1">QBActualsYTDLastYear!$C$216</definedName>
    <definedName name="QB_ROW_185020" localSheetId="9" hidden="1">QBActualsYTDLastYear_Original!$C$217</definedName>
    <definedName name="QB_ROW_185230" localSheetId="4" hidden="1">QBActualsMonth!$D$223</definedName>
    <definedName name="QB_ROW_185230" localSheetId="3" hidden="1">QBActualsMonth_Original!$D$224</definedName>
    <definedName name="QB_ROW_185230" localSheetId="6" hidden="1">QBActualsMonthLastYear!$D$223</definedName>
    <definedName name="QB_ROW_185230" localSheetId="5" hidden="1">QBActualsMonthLastYear_Original!$D$224</definedName>
    <definedName name="QB_ROW_185230" localSheetId="8" hidden="1">QBActualsYTD!$D$223</definedName>
    <definedName name="QB_ROW_185230" localSheetId="7" hidden="1">QBActualsYTD_Original!$D$224</definedName>
    <definedName name="QB_ROW_185230" localSheetId="10" hidden="1">QBActualsYTDLastYear!$D$223</definedName>
    <definedName name="QB_ROW_185230" localSheetId="9" hidden="1">QBActualsYTDLastYear_Original!$D$224</definedName>
    <definedName name="QB_ROW_185320" localSheetId="4" hidden="1">QBActualsMonth!$C$224</definedName>
    <definedName name="QB_ROW_185320" localSheetId="3" hidden="1">QBActualsMonth_Original!$C$225</definedName>
    <definedName name="QB_ROW_185320" localSheetId="6" hidden="1">QBActualsMonthLastYear!$C$224</definedName>
    <definedName name="QB_ROW_185320" localSheetId="5" hidden="1">QBActualsMonthLastYear_Original!$C$225</definedName>
    <definedName name="QB_ROW_185320" localSheetId="8" hidden="1">QBActualsYTD!$C$224</definedName>
    <definedName name="QB_ROW_185320" localSheetId="7" hidden="1">QBActualsYTD_Original!$C$225</definedName>
    <definedName name="QB_ROW_185320" localSheetId="10" hidden="1">QBActualsYTDLastYear!$C$224</definedName>
    <definedName name="QB_ROW_185320" localSheetId="9" hidden="1">QBActualsYTDLastYear_Original!$C$225</definedName>
    <definedName name="QB_ROW_186230" localSheetId="4" hidden="1">QBActualsMonth!$D$217</definedName>
    <definedName name="QB_ROW_186230" localSheetId="3" hidden="1">QBActualsMonth_Original!$D$218</definedName>
    <definedName name="QB_ROW_186230" localSheetId="6" hidden="1">QBActualsMonthLastYear!$D$217</definedName>
    <definedName name="QB_ROW_186230" localSheetId="5" hidden="1">QBActualsMonthLastYear_Original!$D$218</definedName>
    <definedName name="QB_ROW_186230" localSheetId="8" hidden="1">QBActualsYTD!$D$217</definedName>
    <definedName name="QB_ROW_186230" localSheetId="7" hidden="1">QBActualsYTD_Original!$D$218</definedName>
    <definedName name="QB_ROW_186230" localSheetId="10" hidden="1">QBActualsYTDLastYear!$D$217</definedName>
    <definedName name="QB_ROW_186230" localSheetId="9" hidden="1">QBActualsYTDLastYear_Original!$D$218</definedName>
    <definedName name="QB_ROW_187230" localSheetId="4" hidden="1">QBActualsMonth!$D$218</definedName>
    <definedName name="QB_ROW_187230" localSheetId="3" hidden="1">QBActualsMonth_Original!$D$219</definedName>
    <definedName name="QB_ROW_187230" localSheetId="6" hidden="1">QBActualsMonthLastYear!$D$218</definedName>
    <definedName name="QB_ROW_187230" localSheetId="5" hidden="1">QBActualsMonthLastYear_Original!$D$219</definedName>
    <definedName name="QB_ROW_187230" localSheetId="8" hidden="1">QBActualsYTD!$D$218</definedName>
    <definedName name="QB_ROW_187230" localSheetId="7" hidden="1">QBActualsYTD_Original!$D$219</definedName>
    <definedName name="QB_ROW_187230" localSheetId="10" hidden="1">QBActualsYTDLastYear!$D$218</definedName>
    <definedName name="QB_ROW_187230" localSheetId="9" hidden="1">QBActualsYTDLastYear_Original!$D$219</definedName>
    <definedName name="QB_ROW_188230" localSheetId="4" hidden="1">QBActualsMonth!$D$219</definedName>
    <definedName name="QB_ROW_188230" localSheetId="3" hidden="1">QBActualsMonth_Original!$D$220</definedName>
    <definedName name="QB_ROW_188230" localSheetId="6" hidden="1">QBActualsMonthLastYear!$D$219</definedName>
    <definedName name="QB_ROW_188230" localSheetId="5" hidden="1">QBActualsMonthLastYear_Original!$D$220</definedName>
    <definedName name="QB_ROW_188230" localSheetId="8" hidden="1">QBActualsYTD!$D$219</definedName>
    <definedName name="QB_ROW_188230" localSheetId="7" hidden="1">QBActualsYTD_Original!$D$220</definedName>
    <definedName name="QB_ROW_188230" localSheetId="10" hidden="1">QBActualsYTDLastYear!$D$219</definedName>
    <definedName name="QB_ROW_188230" localSheetId="9" hidden="1">QBActualsYTDLastYear_Original!$D$220</definedName>
    <definedName name="QB_ROW_189230" localSheetId="4" hidden="1">QBActualsMonth!$D$220</definedName>
    <definedName name="QB_ROW_189230" localSheetId="3" hidden="1">QBActualsMonth_Original!$D$221</definedName>
    <definedName name="QB_ROW_189230" localSheetId="6" hidden="1">QBActualsMonthLastYear!$D$220</definedName>
    <definedName name="QB_ROW_189230" localSheetId="5" hidden="1">QBActualsMonthLastYear_Original!$D$221</definedName>
    <definedName name="QB_ROW_189230" localSheetId="8" hidden="1">QBActualsYTD!$D$220</definedName>
    <definedName name="QB_ROW_189230" localSheetId="7" hidden="1">QBActualsYTD_Original!$D$221</definedName>
    <definedName name="QB_ROW_189230" localSheetId="10" hidden="1">QBActualsYTDLastYear!$D$220</definedName>
    <definedName name="QB_ROW_189230" localSheetId="9" hidden="1">QBActualsYTDLastYear_Original!$D$221</definedName>
    <definedName name="QB_ROW_190230" localSheetId="4" hidden="1">QBActualsMonth!$D$221</definedName>
    <definedName name="QB_ROW_190230" localSheetId="3" hidden="1">QBActualsMonth_Original!$D$222</definedName>
    <definedName name="QB_ROW_190230" localSheetId="6" hidden="1">QBActualsMonthLastYear!$D$221</definedName>
    <definedName name="QB_ROW_190230" localSheetId="5" hidden="1">QBActualsMonthLastYear_Original!$D$222</definedName>
    <definedName name="QB_ROW_190230" localSheetId="8" hidden="1">QBActualsYTD!$D$221</definedName>
    <definedName name="QB_ROW_190230" localSheetId="7" hidden="1">QBActualsYTD_Original!$D$222</definedName>
    <definedName name="QB_ROW_190230" localSheetId="10" hidden="1">QBActualsYTDLastYear!$D$221</definedName>
    <definedName name="QB_ROW_190230" localSheetId="9" hidden="1">QBActualsYTDLastYear_Original!$D$222</definedName>
    <definedName name="QB_ROW_191230" localSheetId="4" hidden="1">QBActualsMonth!$D$222</definedName>
    <definedName name="QB_ROW_191230" localSheetId="3" hidden="1">QBActualsMonth_Original!$D$223</definedName>
    <definedName name="QB_ROW_191230" localSheetId="6" hidden="1">QBActualsMonthLastYear!$D$222</definedName>
    <definedName name="QB_ROW_191230" localSheetId="5" hidden="1">QBActualsMonthLastYear_Original!$D$223</definedName>
    <definedName name="QB_ROW_191230" localSheetId="8" hidden="1">QBActualsYTD!$D$222</definedName>
    <definedName name="QB_ROW_191230" localSheetId="7" hidden="1">QBActualsYTD_Original!$D$223</definedName>
    <definedName name="QB_ROW_191230" localSheetId="10" hidden="1">QBActualsYTDLastYear!$D$222</definedName>
    <definedName name="QB_ROW_191230" localSheetId="9" hidden="1">QBActualsYTDLastYear_Original!$D$223</definedName>
    <definedName name="QB_ROW_192020" localSheetId="4" hidden="1">QBActualsMonth!$C$225</definedName>
    <definedName name="QB_ROW_192020" localSheetId="3" hidden="1">QBActualsMonth_Original!$C$226</definedName>
    <definedName name="QB_ROW_192020" localSheetId="6" hidden="1">QBActualsMonthLastYear!$C$225</definedName>
    <definedName name="QB_ROW_192020" localSheetId="5" hidden="1">QBActualsMonthLastYear_Original!$C$226</definedName>
    <definedName name="QB_ROW_192020" localSheetId="8" hidden="1">QBActualsYTD!$C$225</definedName>
    <definedName name="QB_ROW_192020" localSheetId="7" hidden="1">QBActualsYTD_Original!$C$226</definedName>
    <definedName name="QB_ROW_192020" localSheetId="10" hidden="1">QBActualsYTDLastYear!$C$225</definedName>
    <definedName name="QB_ROW_192020" localSheetId="9" hidden="1">QBActualsYTDLastYear_Original!$C$226</definedName>
    <definedName name="QB_ROW_19220" localSheetId="4" hidden="1">QBActualsMonth!$C$32</definedName>
    <definedName name="QB_ROW_19220" localSheetId="3" hidden="1">QBActualsMonth_Original!$C$33</definedName>
    <definedName name="QB_ROW_19220" localSheetId="6" hidden="1">QBActualsMonthLastYear!$C$32</definedName>
    <definedName name="QB_ROW_19220" localSheetId="5" hidden="1">QBActualsMonthLastYear_Original!$C$33</definedName>
    <definedName name="QB_ROW_19220" localSheetId="8" hidden="1">QBActualsYTD!$C$32</definedName>
    <definedName name="QB_ROW_19220" localSheetId="7" hidden="1">QBActualsYTD_Original!$C$33</definedName>
    <definedName name="QB_ROW_19220" localSheetId="10" hidden="1">QBActualsYTDLastYear!$C$32</definedName>
    <definedName name="QB_ROW_19220" localSheetId="9" hidden="1">QBActualsYTDLastYear_Original!$C$33</definedName>
    <definedName name="QB_ROW_192230" localSheetId="4" hidden="1">QBActualsMonth!$D$230</definedName>
    <definedName name="QB_ROW_192230" localSheetId="3" hidden="1">QBActualsMonth_Original!$D$231</definedName>
    <definedName name="QB_ROW_192230" localSheetId="6" hidden="1">QBActualsMonthLastYear!$D$230</definedName>
    <definedName name="QB_ROW_192230" localSheetId="5" hidden="1">QBActualsMonthLastYear_Original!$D$231</definedName>
    <definedName name="QB_ROW_192230" localSheetId="8" hidden="1">QBActualsYTD!$D$230</definedName>
    <definedName name="QB_ROW_192230" localSheetId="7" hidden="1">QBActualsYTD_Original!$D$231</definedName>
    <definedName name="QB_ROW_192230" localSheetId="10" hidden="1">QBActualsYTDLastYear!$D$230</definedName>
    <definedName name="QB_ROW_192230" localSheetId="9" hidden="1">QBActualsYTDLastYear_Original!$D$231</definedName>
    <definedName name="QB_ROW_192320" localSheetId="4" hidden="1">QBActualsMonth!$C$231</definedName>
    <definedName name="QB_ROW_192320" localSheetId="3" hidden="1">QBActualsMonth_Original!$C$232</definedName>
    <definedName name="QB_ROW_192320" localSheetId="6" hidden="1">QBActualsMonthLastYear!$C$231</definedName>
    <definedName name="QB_ROW_192320" localSheetId="5" hidden="1">QBActualsMonthLastYear_Original!$C$232</definedName>
    <definedName name="QB_ROW_192320" localSheetId="8" hidden="1">QBActualsYTD!$C$231</definedName>
    <definedName name="QB_ROW_192320" localSheetId="7" hidden="1">QBActualsYTD_Original!$C$232</definedName>
    <definedName name="QB_ROW_192320" localSheetId="10" hidden="1">QBActualsYTDLastYear!$C$231</definedName>
    <definedName name="QB_ROW_192320" localSheetId="9" hidden="1">QBActualsYTDLastYear_Original!$C$232</definedName>
    <definedName name="QB_ROW_193230" localSheetId="4" hidden="1">QBActualsMonth!$D$226</definedName>
    <definedName name="QB_ROW_193230" localSheetId="3" hidden="1">QBActualsMonth_Original!$D$227</definedName>
    <definedName name="QB_ROW_193230" localSheetId="6" hidden="1">QBActualsMonthLastYear!$D$226</definedName>
    <definedName name="QB_ROW_193230" localSheetId="5" hidden="1">QBActualsMonthLastYear_Original!$D$227</definedName>
    <definedName name="QB_ROW_193230" localSheetId="8" hidden="1">QBActualsYTD!$D$226</definedName>
    <definedName name="QB_ROW_193230" localSheetId="7" hidden="1">QBActualsYTD_Original!$D$227</definedName>
    <definedName name="QB_ROW_193230" localSheetId="10" hidden="1">QBActualsYTDLastYear!$D$226</definedName>
    <definedName name="QB_ROW_193230" localSheetId="9" hidden="1">QBActualsYTDLastYear_Original!$D$227</definedName>
    <definedName name="QB_ROW_194230" localSheetId="4" hidden="1">QBActualsMonth!$D$227</definedName>
    <definedName name="QB_ROW_194230" localSheetId="3" hidden="1">QBActualsMonth_Original!$D$228</definedName>
    <definedName name="QB_ROW_194230" localSheetId="6" hidden="1">QBActualsMonthLastYear!$D$227</definedName>
    <definedName name="QB_ROW_194230" localSheetId="5" hidden="1">QBActualsMonthLastYear_Original!$D$228</definedName>
    <definedName name="QB_ROW_194230" localSheetId="8" hidden="1">QBActualsYTD!$D$227</definedName>
    <definedName name="QB_ROW_194230" localSheetId="7" hidden="1">QBActualsYTD_Original!$D$228</definedName>
    <definedName name="QB_ROW_194230" localSheetId="10" hidden="1">QBActualsYTDLastYear!$D$227</definedName>
    <definedName name="QB_ROW_194230" localSheetId="9" hidden="1">QBActualsYTDLastYear_Original!$D$228</definedName>
    <definedName name="QB_ROW_195230" localSheetId="4" hidden="1">QBActualsMonth!$D$228</definedName>
    <definedName name="QB_ROW_195230" localSheetId="3" hidden="1">QBActualsMonth_Original!$D$229</definedName>
    <definedName name="QB_ROW_195230" localSheetId="6" hidden="1">QBActualsMonthLastYear!$D$228</definedName>
    <definedName name="QB_ROW_195230" localSheetId="5" hidden="1">QBActualsMonthLastYear_Original!$D$229</definedName>
    <definedName name="QB_ROW_195230" localSheetId="8" hidden="1">QBActualsYTD!$D$228</definedName>
    <definedName name="QB_ROW_195230" localSheetId="7" hidden="1">QBActualsYTD_Original!$D$229</definedName>
    <definedName name="QB_ROW_195230" localSheetId="10" hidden="1">QBActualsYTDLastYear!$D$228</definedName>
    <definedName name="QB_ROW_195230" localSheetId="9" hidden="1">QBActualsYTDLastYear_Original!$D$229</definedName>
    <definedName name="QB_ROW_196230" localSheetId="4" hidden="1">QBActualsMonth!$D$229</definedName>
    <definedName name="QB_ROW_196230" localSheetId="3" hidden="1">QBActualsMonth_Original!$D$230</definedName>
    <definedName name="QB_ROW_196230" localSheetId="6" hidden="1">QBActualsMonthLastYear!$D$229</definedName>
    <definedName name="QB_ROW_196230" localSheetId="5" hidden="1">QBActualsMonthLastYear_Original!$D$230</definedName>
    <definedName name="QB_ROW_196230" localSheetId="8" hidden="1">QBActualsYTD!$D$229</definedName>
    <definedName name="QB_ROW_196230" localSheetId="7" hidden="1">QBActualsYTD_Original!$D$230</definedName>
    <definedName name="QB_ROW_196230" localSheetId="10" hidden="1">QBActualsYTDLastYear!$D$229</definedName>
    <definedName name="QB_ROW_196230" localSheetId="9" hidden="1">QBActualsYTDLastYear_Original!$D$230</definedName>
    <definedName name="QB_ROW_197020" localSheetId="4" hidden="1">QBActualsMonth!$C$232</definedName>
    <definedName name="QB_ROW_197020" localSheetId="3" hidden="1">QBActualsMonth_Original!$C$233</definedName>
    <definedName name="QB_ROW_197020" localSheetId="6" hidden="1">QBActualsMonthLastYear!$C$232</definedName>
    <definedName name="QB_ROW_197020" localSheetId="5" hidden="1">QBActualsMonthLastYear_Original!$C$233</definedName>
    <definedName name="QB_ROW_197020" localSheetId="8" hidden="1">QBActualsYTD!$C$232</definedName>
    <definedName name="QB_ROW_197020" localSheetId="7" hidden="1">QBActualsYTD_Original!$C$233</definedName>
    <definedName name="QB_ROW_197020" localSheetId="10" hidden="1">QBActualsYTDLastYear!$C$232</definedName>
    <definedName name="QB_ROW_197020" localSheetId="9" hidden="1">QBActualsYTDLastYear_Original!$C$233</definedName>
    <definedName name="QB_ROW_197230" localSheetId="4" hidden="1">QBActualsMonth!$D$250</definedName>
    <definedName name="QB_ROW_197230" localSheetId="3" hidden="1">QBActualsMonth_Original!$D$251</definedName>
    <definedName name="QB_ROW_197230" localSheetId="6" hidden="1">QBActualsMonthLastYear!$D$250</definedName>
    <definedName name="QB_ROW_197230" localSheetId="5" hidden="1">QBActualsMonthLastYear_Original!$D$251</definedName>
    <definedName name="QB_ROW_197230" localSheetId="8" hidden="1">QBActualsYTD!$D$250</definedName>
    <definedName name="QB_ROW_197230" localSheetId="7" hidden="1">QBActualsYTD_Original!$D$251</definedName>
    <definedName name="QB_ROW_197230" localSheetId="10" hidden="1">QBActualsYTDLastYear!$D$250</definedName>
    <definedName name="QB_ROW_197230" localSheetId="9" hidden="1">QBActualsYTDLastYear_Original!$D$251</definedName>
    <definedName name="QB_ROW_197320" localSheetId="4" hidden="1">QBActualsMonth!$C$251</definedName>
    <definedName name="QB_ROW_197320" localSheetId="3" hidden="1">QBActualsMonth_Original!$C$252</definedName>
    <definedName name="QB_ROW_197320" localSheetId="6" hidden="1">QBActualsMonthLastYear!$C$251</definedName>
    <definedName name="QB_ROW_197320" localSheetId="5" hidden="1">QBActualsMonthLastYear_Original!$C$252</definedName>
    <definedName name="QB_ROW_197320" localSheetId="8" hidden="1">QBActualsYTD!$C$251</definedName>
    <definedName name="QB_ROW_197320" localSheetId="7" hidden="1">QBActualsYTD_Original!$C$252</definedName>
    <definedName name="QB_ROW_197320" localSheetId="10" hidden="1">QBActualsYTDLastYear!$C$251</definedName>
    <definedName name="QB_ROW_197320" localSheetId="9" hidden="1">QBActualsYTDLastYear_Original!$C$252</definedName>
    <definedName name="QB_ROW_198230" localSheetId="4" hidden="1">QBActualsMonth!$D$233</definedName>
    <definedName name="QB_ROW_198230" localSheetId="3" hidden="1">QBActualsMonth_Original!$D$234</definedName>
    <definedName name="QB_ROW_198230" localSheetId="6" hidden="1">QBActualsMonthLastYear!$D$233</definedName>
    <definedName name="QB_ROW_198230" localSheetId="5" hidden="1">QBActualsMonthLastYear_Original!$D$234</definedName>
    <definedName name="QB_ROW_198230" localSheetId="8" hidden="1">QBActualsYTD!$D$233</definedName>
    <definedName name="QB_ROW_198230" localSheetId="7" hidden="1">QBActualsYTD_Original!$D$234</definedName>
    <definedName name="QB_ROW_198230" localSheetId="10" hidden="1">QBActualsYTDLastYear!$D$233</definedName>
    <definedName name="QB_ROW_198230" localSheetId="9" hidden="1">QBActualsYTDLastYear_Original!$D$234</definedName>
    <definedName name="QB_ROW_199240" localSheetId="4" hidden="1">QBActualsMonth!$E$237</definedName>
    <definedName name="QB_ROW_199240" localSheetId="3" hidden="1">QBActualsMonth_Original!$E$238</definedName>
    <definedName name="QB_ROW_199240" localSheetId="6" hidden="1">QBActualsMonthLastYear!$E$237</definedName>
    <definedName name="QB_ROW_199240" localSheetId="5" hidden="1">QBActualsMonthLastYear_Original!$E$238</definedName>
    <definedName name="QB_ROW_199240" localSheetId="8" hidden="1">QBActualsYTD!$E$237</definedName>
    <definedName name="QB_ROW_199240" localSheetId="7" hidden="1">QBActualsYTD_Original!$E$238</definedName>
    <definedName name="QB_ROW_199240" localSheetId="10" hidden="1">QBActualsYTDLastYear!$E$237</definedName>
    <definedName name="QB_ROW_199240" localSheetId="9" hidden="1">QBActualsYTDLastYear_Original!$E$238</definedName>
    <definedName name="QB_ROW_20012" localSheetId="4" hidden="1">QBActualsMonth!$B$2</definedName>
    <definedName name="QB_ROW_20012" localSheetId="3" hidden="1">QBActualsMonth_Original!$B$3</definedName>
    <definedName name="QB_ROW_20012" localSheetId="6" hidden="1">QBActualsMonthLastYear!$B$2</definedName>
    <definedName name="QB_ROW_20012" localSheetId="5" hidden="1">QBActualsMonthLastYear_Original!$B$3</definedName>
    <definedName name="QB_ROW_20012" localSheetId="8" hidden="1">QBActualsYTD!$B$2</definedName>
    <definedName name="QB_ROW_20012" localSheetId="7" hidden="1">QBActualsYTD_Original!$B$3</definedName>
    <definedName name="QB_ROW_20012" localSheetId="10" hidden="1">QBActualsYTDLastYear!$B$2</definedName>
    <definedName name="QB_ROW_20012" localSheetId="9" hidden="1">QBActualsYTDLastYear_Original!$B$3</definedName>
    <definedName name="QB_ROW_20020" localSheetId="4" hidden="1">QBActualsMonth!$C$33</definedName>
    <definedName name="QB_ROW_20020" localSheetId="3" hidden="1">QBActualsMonth_Original!$C$34</definedName>
    <definedName name="QB_ROW_20020" localSheetId="6" hidden="1">QBActualsMonthLastYear!$C$33</definedName>
    <definedName name="QB_ROW_20020" localSheetId="5" hidden="1">QBActualsMonthLastYear_Original!$C$34</definedName>
    <definedName name="QB_ROW_20020" localSheetId="8" hidden="1">QBActualsYTD!$C$33</definedName>
    <definedName name="QB_ROW_20020" localSheetId="7" hidden="1">QBActualsYTD_Original!$C$34</definedName>
    <definedName name="QB_ROW_20020" localSheetId="10" hidden="1">QBActualsYTDLastYear!$C$33</definedName>
    <definedName name="QB_ROW_20020" localSheetId="9" hidden="1">QBActualsYTDLastYear_Original!$C$34</definedName>
    <definedName name="QB_ROW_200240" localSheetId="4" hidden="1">QBActualsMonth!$E$238</definedName>
    <definedName name="QB_ROW_200240" localSheetId="3" hidden="1">QBActualsMonth_Original!$E$239</definedName>
    <definedName name="QB_ROW_200240" localSheetId="6" hidden="1">QBActualsMonthLastYear!$E$238</definedName>
    <definedName name="QB_ROW_200240" localSheetId="5" hidden="1">QBActualsMonthLastYear_Original!$E$239</definedName>
    <definedName name="QB_ROW_200240" localSheetId="8" hidden="1">QBActualsYTD!$E$238</definedName>
    <definedName name="QB_ROW_200240" localSheetId="7" hidden="1">QBActualsYTD_Original!$E$239</definedName>
    <definedName name="QB_ROW_200240" localSheetId="10" hidden="1">QBActualsYTDLastYear!$E$238</definedName>
    <definedName name="QB_ROW_200240" localSheetId="9" hidden="1">QBActualsYTDLastYear_Original!$E$239</definedName>
    <definedName name="QB_ROW_201240" localSheetId="4" hidden="1">QBActualsMonth!$E$239</definedName>
    <definedName name="QB_ROW_201240" localSheetId="3" hidden="1">QBActualsMonth_Original!$E$240</definedName>
    <definedName name="QB_ROW_201240" localSheetId="6" hidden="1">QBActualsMonthLastYear!$E$239</definedName>
    <definedName name="QB_ROW_201240" localSheetId="5" hidden="1">QBActualsMonthLastYear_Original!$E$240</definedName>
    <definedName name="QB_ROW_201240" localSheetId="8" hidden="1">QBActualsYTD!$E$239</definedName>
    <definedName name="QB_ROW_201240" localSheetId="7" hidden="1">QBActualsYTD_Original!$E$240</definedName>
    <definedName name="QB_ROW_201240" localSheetId="10" hidden="1">QBActualsYTDLastYear!$E$239</definedName>
    <definedName name="QB_ROW_201240" localSheetId="9" hidden="1">QBActualsYTDLastYear_Original!$E$240</definedName>
    <definedName name="QB_ROW_2021" localSheetId="12" hidden="1">QBBalanceSheetForRepor_Original!$C$5</definedName>
    <definedName name="QB_ROW_2021" localSheetId="13" hidden="1">QBBalanceSheetForReport!$C$4</definedName>
    <definedName name="QB_ROW_202240" localSheetId="4" hidden="1">QBActualsMonth!$E$240</definedName>
    <definedName name="QB_ROW_202240" localSheetId="3" hidden="1">QBActualsMonth_Original!$E$241</definedName>
    <definedName name="QB_ROW_202240" localSheetId="6" hidden="1">QBActualsMonthLastYear!$E$240</definedName>
    <definedName name="QB_ROW_202240" localSheetId="5" hidden="1">QBActualsMonthLastYear_Original!$E$241</definedName>
    <definedName name="QB_ROW_202240" localSheetId="8" hidden="1">QBActualsYTD!$E$240</definedName>
    <definedName name="QB_ROW_202240" localSheetId="7" hidden="1">QBActualsYTD_Original!$E$241</definedName>
    <definedName name="QB_ROW_202240" localSheetId="10" hidden="1">QBActualsYTDLastYear!$E$240</definedName>
    <definedName name="QB_ROW_202240" localSheetId="9" hidden="1">QBActualsYTDLastYear_Original!$E$241</definedName>
    <definedName name="QB_ROW_20230" localSheetId="4" hidden="1">QBActualsMonth!$D$36</definedName>
    <definedName name="QB_ROW_20230" localSheetId="3" hidden="1">QBActualsMonth_Original!$D$37</definedName>
    <definedName name="QB_ROW_20230" localSheetId="6" hidden="1">QBActualsMonthLastYear!$D$36</definedName>
    <definedName name="QB_ROW_20230" localSheetId="5" hidden="1">QBActualsMonthLastYear_Original!$D$37</definedName>
    <definedName name="QB_ROW_20230" localSheetId="8" hidden="1">QBActualsYTD!$D$36</definedName>
    <definedName name="QB_ROW_20230" localSheetId="7" hidden="1">QBActualsYTD_Original!$D$37</definedName>
    <definedName name="QB_ROW_20230" localSheetId="10" hidden="1">QBActualsYTDLastYear!$D$36</definedName>
    <definedName name="QB_ROW_20230" localSheetId="9" hidden="1">QBActualsYTDLastYear_Original!$D$37</definedName>
    <definedName name="QB_ROW_20312" localSheetId="4" hidden="1">QBActualsMonth!$B$38</definedName>
    <definedName name="QB_ROW_20312" localSheetId="3" hidden="1">QBActualsMonth_Original!$B$39</definedName>
    <definedName name="QB_ROW_20312" localSheetId="6" hidden="1">QBActualsMonthLastYear!$B$38</definedName>
    <definedName name="QB_ROW_20312" localSheetId="5" hidden="1">QBActualsMonthLastYear_Original!$B$39</definedName>
    <definedName name="QB_ROW_20312" localSheetId="8" hidden="1">QBActualsYTD!$B$38</definedName>
    <definedName name="QB_ROW_20312" localSheetId="7" hidden="1">QBActualsYTD_Original!$B$39</definedName>
    <definedName name="QB_ROW_20312" localSheetId="10" hidden="1">QBActualsYTDLastYear!$B$38</definedName>
    <definedName name="QB_ROW_20312" localSheetId="9" hidden="1">QBActualsYTDLastYear_Original!$B$39</definedName>
    <definedName name="QB_ROW_20320" localSheetId="4" hidden="1">QBActualsMonth!$C$37</definedName>
    <definedName name="QB_ROW_20320" localSheetId="3" hidden="1">QBActualsMonth_Original!$C$38</definedName>
    <definedName name="QB_ROW_20320" localSheetId="6" hidden="1">QBActualsMonthLastYear!$C$37</definedName>
    <definedName name="QB_ROW_20320" localSheetId="5" hidden="1">QBActualsMonthLastYear_Original!$C$38</definedName>
    <definedName name="QB_ROW_20320" localSheetId="8" hidden="1">QBActualsYTD!$C$37</definedName>
    <definedName name="QB_ROW_20320" localSheetId="7" hidden="1">QBActualsYTD_Original!$C$38</definedName>
    <definedName name="QB_ROW_20320" localSheetId="10" hidden="1">QBActualsYTDLastYear!$C$37</definedName>
    <definedName name="QB_ROW_20320" localSheetId="9" hidden="1">QBActualsYTDLastYear_Original!$C$38</definedName>
    <definedName name="QB_ROW_203230" localSheetId="4" hidden="1">QBActualsMonth!$D$245</definedName>
    <definedName name="QB_ROW_203230" localSheetId="3" hidden="1">QBActualsMonth_Original!$D$246</definedName>
    <definedName name="QB_ROW_203230" localSheetId="6" hidden="1">QBActualsMonthLastYear!$D$245</definedName>
    <definedName name="QB_ROW_203230" localSheetId="5" hidden="1">QBActualsMonthLastYear_Original!$D$246</definedName>
    <definedName name="QB_ROW_203230" localSheetId="8" hidden="1">QBActualsYTD!$D$245</definedName>
    <definedName name="QB_ROW_203230" localSheetId="7" hidden="1">QBActualsYTD_Original!$D$246</definedName>
    <definedName name="QB_ROW_203230" localSheetId="10" hidden="1">QBActualsYTDLastYear!$D$245</definedName>
    <definedName name="QB_ROW_203230" localSheetId="9" hidden="1">QBActualsYTDLastYear_Original!$D$246</definedName>
    <definedName name="QB_ROW_204240" localSheetId="4" hidden="1">QBActualsMonth!$E$241</definedName>
    <definedName name="QB_ROW_204240" localSheetId="3" hidden="1">QBActualsMonth_Original!$E$242</definedName>
    <definedName name="QB_ROW_204240" localSheetId="6" hidden="1">QBActualsMonthLastYear!$E$241</definedName>
    <definedName name="QB_ROW_204240" localSheetId="5" hidden="1">QBActualsMonthLastYear_Original!$E$242</definedName>
    <definedName name="QB_ROW_204240" localSheetId="8" hidden="1">QBActualsYTD!$E$241</definedName>
    <definedName name="QB_ROW_204240" localSheetId="7" hidden="1">QBActualsYTD_Original!$E$242</definedName>
    <definedName name="QB_ROW_204240" localSheetId="10" hidden="1">QBActualsYTDLastYear!$E$241</definedName>
    <definedName name="QB_ROW_204240" localSheetId="9" hidden="1">QBActualsYTDLastYear_Original!$E$242</definedName>
    <definedName name="QB_ROW_205260" localSheetId="12" hidden="1">QBBalanceSheetForRepor_Original!$G$81</definedName>
    <definedName name="QB_ROW_205260" localSheetId="13" hidden="1">QBBalanceSheetForReport!$G$80</definedName>
    <definedName name="QB_ROW_206270" localSheetId="12" hidden="1">QBBalanceSheetForRepor_Original!$H$87</definedName>
    <definedName name="QB_ROW_206270" localSheetId="13" hidden="1">QBBalanceSheetForReport!$H$86</definedName>
    <definedName name="QB_ROW_207060" localSheetId="12" hidden="1">QBBalanceSheetForRepor_Original!$G$93</definedName>
    <definedName name="QB_ROW_207060" localSheetId="13" hidden="1">QBBalanceSheetForReport!$G$92</definedName>
    <definedName name="QB_ROW_207360" localSheetId="12" hidden="1">QBBalanceSheetForRepor_Original!$G$96</definedName>
    <definedName name="QB_ROW_207360" localSheetId="13" hidden="1">QBBalanceSheetForReport!$G$95</definedName>
    <definedName name="QB_ROW_208270" localSheetId="12" hidden="1">QBBalanceSheetForRepor_Original!$H$94</definedName>
    <definedName name="QB_ROW_208270" localSheetId="13" hidden="1">QBBalanceSheetForReport!$H$93</definedName>
    <definedName name="QB_ROW_209270" localSheetId="12" hidden="1">QBBalanceSheetForRepor_Original!$H$95</definedName>
    <definedName name="QB_ROW_209270" localSheetId="13" hidden="1">QBBalanceSheetForReport!$H$94</definedName>
    <definedName name="QB_ROW_21012" localSheetId="4" hidden="1">QBActualsMonth!$B$39</definedName>
    <definedName name="QB_ROW_21012" localSheetId="3" hidden="1">QBActualsMonth_Original!$B$40</definedName>
    <definedName name="QB_ROW_21012" localSheetId="6" hidden="1">QBActualsMonthLastYear!$B$39</definedName>
    <definedName name="QB_ROW_21012" localSheetId="5" hidden="1">QBActualsMonthLastYear_Original!$B$40</definedName>
    <definedName name="QB_ROW_21012" localSheetId="8" hidden="1">QBActualsYTD!$B$39</definedName>
    <definedName name="QB_ROW_21012" localSheetId="7" hidden="1">QBActualsYTD_Original!$B$40</definedName>
    <definedName name="QB_ROW_21012" localSheetId="10" hidden="1">QBActualsYTDLastYear!$B$39</definedName>
    <definedName name="QB_ROW_21012" localSheetId="9" hidden="1">QBActualsYTDLastYear_Original!$B$40</definedName>
    <definedName name="QB_ROW_210240" localSheetId="12" hidden="1">QBBalanceSheetForRepor_Original!$E$153</definedName>
    <definedName name="QB_ROW_210240" localSheetId="13" hidden="1">QBBalanceSheetForReport!$E$152</definedName>
    <definedName name="QB_ROW_21030" localSheetId="12" hidden="1">QBBalanceSheetForRepor_Original!$D$6</definedName>
    <definedName name="QB_ROW_21030" localSheetId="13" hidden="1">QBBalanceSheetForReport!$D$5</definedName>
    <definedName name="QB_ROW_212050" localSheetId="12" hidden="1">QBBalanceSheetForRepor_Original!$F$120</definedName>
    <definedName name="QB_ROW_212050" localSheetId="13" hidden="1">QBBalanceSheetForReport!$F$119</definedName>
    <definedName name="QB_ROW_212350" localSheetId="12" hidden="1">QBBalanceSheetForRepor_Original!$F$125</definedName>
    <definedName name="QB_ROW_212350" localSheetId="13" hidden="1">QBBalanceSheetForReport!$F$124</definedName>
    <definedName name="QB_ROW_21240" localSheetId="12" hidden="1">QBBalanceSheetForRepor_Original!$E$14</definedName>
    <definedName name="QB_ROW_21240" localSheetId="13" hidden="1">QBBalanceSheetForReport!$E$13</definedName>
    <definedName name="QB_ROW_213040" localSheetId="12" hidden="1">QBBalanceSheetForRepor_Original!$E$137</definedName>
    <definedName name="QB_ROW_213040" localSheetId="13" hidden="1">QBBalanceSheetForReport!$E$136</definedName>
    <definedName name="QB_ROW_21312" localSheetId="4" hidden="1">QBActualsMonth!$B$252</definedName>
    <definedName name="QB_ROW_21312" localSheetId="3" hidden="1">QBActualsMonth_Original!$B$253</definedName>
    <definedName name="QB_ROW_21312" localSheetId="6" hidden="1">QBActualsMonthLastYear!$B$252</definedName>
    <definedName name="QB_ROW_21312" localSheetId="5" hidden="1">QBActualsMonthLastYear_Original!$B$253</definedName>
    <definedName name="QB_ROW_21312" localSheetId="8" hidden="1">QBActualsYTD!$B$252</definedName>
    <definedName name="QB_ROW_21312" localSheetId="7" hidden="1">QBActualsYTD_Original!$B$253</definedName>
    <definedName name="QB_ROW_21312" localSheetId="10" hidden="1">QBActualsYTDLastYear!$B$252</definedName>
    <definedName name="QB_ROW_21312" localSheetId="9" hidden="1">QBActualsYTDLastYear_Original!$B$253</definedName>
    <definedName name="QB_ROW_213250" localSheetId="12" hidden="1">QBBalanceSheetForRepor_Original!$F$145</definedName>
    <definedName name="QB_ROW_213250" localSheetId="13" hidden="1">QBBalanceSheetForReport!$F$144</definedName>
    <definedName name="QB_ROW_21330" localSheetId="12" hidden="1">QBBalanceSheetForRepor_Original!$D$15</definedName>
    <definedName name="QB_ROW_21330" localSheetId="13" hidden="1">QBBalanceSheetForReport!$D$14</definedName>
    <definedName name="QB_ROW_213340" localSheetId="12" hidden="1">QBBalanceSheetForRepor_Original!$E$146</definedName>
    <definedName name="QB_ROW_213340" localSheetId="13" hidden="1">QBBalanceSheetForReport!$E$145</definedName>
    <definedName name="QB_ROW_215260" localSheetId="12" hidden="1">QBBalanceSheetForRepor_Original!$G$123</definedName>
    <definedName name="QB_ROW_215260" localSheetId="13" hidden="1">QBBalanceSheetForReport!$G$122</definedName>
    <definedName name="QB_ROW_216250" localSheetId="12" hidden="1">QBBalanceSheetForRepor_Original!$F$141</definedName>
    <definedName name="QB_ROW_216250" localSheetId="13" hidden="1">QBBalanceSheetForReport!$F$140</definedName>
    <definedName name="QB_ROW_217230" localSheetId="4" hidden="1">QBActualsMonth!$D$5</definedName>
    <definedName name="QB_ROW_217230" localSheetId="3" hidden="1">QBActualsMonth_Original!$D$6</definedName>
    <definedName name="QB_ROW_217230" localSheetId="6" hidden="1">QBActualsMonthLastYear!$D$5</definedName>
    <definedName name="QB_ROW_217230" localSheetId="5" hidden="1">QBActualsMonthLastYear_Original!$D$6</definedName>
    <definedName name="QB_ROW_217230" localSheetId="8" hidden="1">QBActualsYTD!$D$5</definedName>
    <definedName name="QB_ROW_217230" localSheetId="7" hidden="1">QBActualsYTD_Original!$D$6</definedName>
    <definedName name="QB_ROW_217230" localSheetId="10" hidden="1">QBActualsYTDLastYear!$D$5</definedName>
    <definedName name="QB_ROW_217230" localSheetId="9" hidden="1">QBActualsYTDLastYear_Original!$D$6</definedName>
    <definedName name="QB_ROW_218030" localSheetId="4" hidden="1">QBActualsMonth!$D$236</definedName>
    <definedName name="QB_ROW_218030" localSheetId="3" hidden="1">QBActualsMonth_Original!$D$237</definedName>
    <definedName name="QB_ROW_218030" localSheetId="6" hidden="1">QBActualsMonthLastYear!$D$236</definedName>
    <definedName name="QB_ROW_218030" localSheetId="5" hidden="1">QBActualsMonthLastYear_Original!$D$237</definedName>
    <definedName name="QB_ROW_218030" localSheetId="8" hidden="1">QBActualsYTD!$D$236</definedName>
    <definedName name="QB_ROW_218030" localSheetId="7" hidden="1">QBActualsYTD_Original!$D$237</definedName>
    <definedName name="QB_ROW_218030" localSheetId="10" hidden="1">QBActualsYTDLastYear!$D$236</definedName>
    <definedName name="QB_ROW_218030" localSheetId="9" hidden="1">QBActualsYTDLastYear_Original!$D$237</definedName>
    <definedName name="QB_ROW_218240" localSheetId="4" hidden="1">QBActualsMonth!$E$243</definedName>
    <definedName name="QB_ROW_218240" localSheetId="3" hidden="1">QBActualsMonth_Original!$E$244</definedName>
    <definedName name="QB_ROW_218240" localSheetId="6" hidden="1">QBActualsMonthLastYear!$E$243</definedName>
    <definedName name="QB_ROW_218240" localSheetId="5" hidden="1">QBActualsMonthLastYear_Original!$E$244</definedName>
    <definedName name="QB_ROW_218240" localSheetId="8" hidden="1">QBActualsYTD!$E$243</definedName>
    <definedName name="QB_ROW_218240" localSheetId="7" hidden="1">QBActualsYTD_Original!$E$244</definedName>
    <definedName name="QB_ROW_218240" localSheetId="10" hidden="1">QBActualsYTDLastYear!$E$243</definedName>
    <definedName name="QB_ROW_218240" localSheetId="9" hidden="1">QBActualsYTDLastYear_Original!$E$244</definedName>
    <definedName name="QB_ROW_218330" localSheetId="4" hidden="1">QBActualsMonth!$D$244</definedName>
    <definedName name="QB_ROW_218330" localSheetId="3" hidden="1">QBActualsMonth_Original!$D$245</definedName>
    <definedName name="QB_ROW_218330" localSheetId="6" hidden="1">QBActualsMonthLastYear!$D$244</definedName>
    <definedName name="QB_ROW_218330" localSheetId="5" hidden="1">QBActualsMonthLastYear_Original!$D$245</definedName>
    <definedName name="QB_ROW_218330" localSheetId="8" hidden="1">QBActualsYTD!$D$244</definedName>
    <definedName name="QB_ROW_218330" localSheetId="7" hidden="1">QBActualsYTD_Original!$D$245</definedName>
    <definedName name="QB_ROW_218330" localSheetId="10" hidden="1">QBActualsYTDLastYear!$D$244</definedName>
    <definedName name="QB_ROW_218330" localSheetId="9" hidden="1">QBActualsYTDLastYear_Original!$D$245</definedName>
    <definedName name="QB_ROW_219230" localSheetId="4" hidden="1">QBActualsMonth!$D$249</definedName>
    <definedName name="QB_ROW_219230" localSheetId="3" hidden="1">QBActualsMonth_Original!$D$250</definedName>
    <definedName name="QB_ROW_219230" localSheetId="6" hidden="1">QBActualsMonthLastYear!$D$249</definedName>
    <definedName name="QB_ROW_219230" localSheetId="5" hidden="1">QBActualsMonthLastYear_Original!$D$250</definedName>
    <definedName name="QB_ROW_219230" localSheetId="8" hidden="1">QBActualsYTD!$D$249</definedName>
    <definedName name="QB_ROW_219230" localSheetId="7" hidden="1">QBActualsYTD_Original!$D$250</definedName>
    <definedName name="QB_ROW_219230" localSheetId="10" hidden="1">QBActualsYTDLastYear!$D$249</definedName>
    <definedName name="QB_ROW_219230" localSheetId="9" hidden="1">QBActualsYTDLastYear_Original!$D$250</definedName>
    <definedName name="QB_ROW_220030" localSheetId="12" hidden="1">QBBalanceSheetForRepor_Original!$D$49</definedName>
    <definedName name="QB_ROW_220030" localSheetId="13" hidden="1">QBBalanceSheetForReport!$D$48</definedName>
    <definedName name="QB_ROW_220330" localSheetId="12" hidden="1">QBBalanceSheetForRepor_Original!$D$51</definedName>
    <definedName name="QB_ROW_220330" localSheetId="13" hidden="1">QBBalanceSheetForReport!$D$50</definedName>
    <definedName name="QB_ROW_221240" localSheetId="4" hidden="1">QBActualsMonth!$E$119</definedName>
    <definedName name="QB_ROW_221240" localSheetId="3" hidden="1">QBActualsMonth_Original!$E$120</definedName>
    <definedName name="QB_ROW_221240" localSheetId="6" hidden="1">QBActualsMonthLastYear!$E$119</definedName>
    <definedName name="QB_ROW_221240" localSheetId="5" hidden="1">QBActualsMonthLastYear_Original!$E$120</definedName>
    <definedName name="QB_ROW_221240" localSheetId="8" hidden="1">QBActualsYTD!$E$119</definedName>
    <definedName name="QB_ROW_221240" localSheetId="7" hidden="1">QBActualsYTD_Original!$E$120</definedName>
    <definedName name="QB_ROW_221240" localSheetId="10" hidden="1">QBActualsYTDLastYear!$E$119</definedName>
    <definedName name="QB_ROW_221240" localSheetId="9" hidden="1">QBActualsYTDLastYear_Original!$E$120</definedName>
    <definedName name="QB_ROW_222270" localSheetId="12" hidden="1">QBBalanceSheetForRepor_Original!$H$88</definedName>
    <definedName name="QB_ROW_222270" localSheetId="13" hidden="1">QBBalanceSheetForReport!$H$87</definedName>
    <definedName name="QB_ROW_22240" localSheetId="12" hidden="1">QBBalanceSheetForRepor_Original!$E$9</definedName>
    <definedName name="QB_ROW_22240" localSheetId="13" hidden="1">QBBalanceSheetForReport!$E$8</definedName>
    <definedName name="QB_ROW_2230" localSheetId="4" hidden="1">QBActualsMonth!$D$89</definedName>
    <definedName name="QB_ROW_2230" localSheetId="3" hidden="1">QBActualsMonth_Original!$D$90</definedName>
    <definedName name="QB_ROW_2230" localSheetId="6" hidden="1">QBActualsMonthLastYear!$D$89</definedName>
    <definedName name="QB_ROW_2230" localSheetId="5" hidden="1">QBActualsMonthLastYear_Original!$D$90</definedName>
    <definedName name="QB_ROW_2230" localSheetId="8" hidden="1">QBActualsYTD!$D$89</definedName>
    <definedName name="QB_ROW_2230" localSheetId="7" hidden="1">QBActualsYTD_Original!$D$90</definedName>
    <definedName name="QB_ROW_2230" localSheetId="10" hidden="1">QBActualsYTDLastYear!$D$89</definedName>
    <definedName name="QB_ROW_2230" localSheetId="9" hidden="1">QBActualsYTDLastYear_Original!$D$90</definedName>
    <definedName name="QB_ROW_223240" localSheetId="12" hidden="1">QBBalanceSheetForRepor_Original!$E$28</definedName>
    <definedName name="QB_ROW_223240" localSheetId="13" hidden="1">QBBalanceSheetForReport!$E$27</definedName>
    <definedName name="QB_ROW_224260" localSheetId="12" hidden="1">QBBalanceSheetForRepor_Original!$G$112</definedName>
    <definedName name="QB_ROW_224260" localSheetId="13" hidden="1">QBBalanceSheetForReport!$G$111</definedName>
    <definedName name="QB_ROW_225270" localSheetId="12" hidden="1">QBBalanceSheetForRepor_Original!$H$89</definedName>
    <definedName name="QB_ROW_225270" localSheetId="13" hidden="1">QBBalanceSheetForReport!$H$88</definedName>
    <definedName name="QB_ROW_226230" localSheetId="4" hidden="1">QBActualsMonth!$D$235</definedName>
    <definedName name="QB_ROW_226230" localSheetId="3" hidden="1">QBActualsMonth_Original!$D$236</definedName>
    <definedName name="QB_ROW_226230" localSheetId="6" hidden="1">QBActualsMonthLastYear!$D$235</definedName>
    <definedName name="QB_ROW_226230" localSheetId="5" hidden="1">QBActualsMonthLastYear_Original!$D$236</definedName>
    <definedName name="QB_ROW_226230" localSheetId="8" hidden="1">QBActualsYTD!$D$235</definedName>
    <definedName name="QB_ROW_226230" localSheetId="7" hidden="1">QBActualsYTD_Original!$D$236</definedName>
    <definedName name="QB_ROW_226230" localSheetId="10" hidden="1">QBActualsYTDLastYear!$D$235</definedName>
    <definedName name="QB_ROW_226230" localSheetId="9" hidden="1">QBActualsYTDLastYear_Original!$D$236</definedName>
    <definedName name="QB_ROW_227240" localSheetId="12" hidden="1">QBBalanceSheetForRepor_Original!$E$41</definedName>
    <definedName name="QB_ROW_227240" localSheetId="13" hidden="1">QBBalanceSheetForReport!$E$40</definedName>
    <definedName name="QB_ROW_228240" localSheetId="12" hidden="1">QBBalanceSheetForRepor_Original!$E$50</definedName>
    <definedName name="QB_ROW_228240" localSheetId="13" hidden="1">QBBalanceSheetForReport!$E$49</definedName>
    <definedName name="QB_ROW_229230" localSheetId="4" hidden="1">QBActualsMonth!$D$234</definedName>
    <definedName name="QB_ROW_229230" localSheetId="3" hidden="1">QBActualsMonth_Original!$D$235</definedName>
    <definedName name="QB_ROW_229230" localSheetId="6" hidden="1">QBActualsMonthLastYear!$D$234</definedName>
    <definedName name="QB_ROW_229230" localSheetId="5" hidden="1">QBActualsMonthLastYear_Original!$D$235</definedName>
    <definedName name="QB_ROW_229230" localSheetId="8" hidden="1">QBActualsYTD!$D$234</definedName>
    <definedName name="QB_ROW_229230" localSheetId="7" hidden="1">QBActualsYTD_Original!$D$235</definedName>
    <definedName name="QB_ROW_229230" localSheetId="10" hidden="1">QBActualsYTDLastYear!$D$234</definedName>
    <definedName name="QB_ROW_229230" localSheetId="9" hidden="1">QBActualsYTDLastYear_Original!$D$235</definedName>
    <definedName name="QB_ROW_230230" localSheetId="4" hidden="1">QBActualsMonth!$D$23</definedName>
    <definedName name="QB_ROW_230230" localSheetId="3" hidden="1">QBActualsMonth_Original!$D$24</definedName>
    <definedName name="QB_ROW_230230" localSheetId="6" hidden="1">QBActualsMonthLastYear!$D$23</definedName>
    <definedName name="QB_ROW_230230" localSheetId="5" hidden="1">QBActualsMonthLastYear_Original!$D$24</definedName>
    <definedName name="QB_ROW_230230" localSheetId="8" hidden="1">QBActualsYTD!$D$23</definedName>
    <definedName name="QB_ROW_230230" localSheetId="7" hidden="1">QBActualsYTD_Original!$D$24</definedName>
    <definedName name="QB_ROW_230230" localSheetId="10" hidden="1">QBActualsYTDLastYear!$D$23</definedName>
    <definedName name="QB_ROW_230230" localSheetId="9" hidden="1">QBActualsYTDLastYear_Original!$D$24</definedName>
    <definedName name="QB_ROW_231230" localSheetId="4" hidden="1">QBActualsMonth!$D$24</definedName>
    <definedName name="QB_ROW_231230" localSheetId="3" hidden="1">QBActualsMonth_Original!$D$25</definedName>
    <definedName name="QB_ROW_231230" localSheetId="6" hidden="1">QBActualsMonthLastYear!$D$24</definedName>
    <definedName name="QB_ROW_231230" localSheetId="5" hidden="1">QBActualsMonthLastYear_Original!$D$25</definedName>
    <definedName name="QB_ROW_231230" localSheetId="8" hidden="1">QBActualsYTD!$D$24</definedName>
    <definedName name="QB_ROW_231230" localSheetId="7" hidden="1">QBActualsYTD_Original!$D$25</definedName>
    <definedName name="QB_ROW_231230" localSheetId="10" hidden="1">QBActualsYTDLastYear!$D$24</definedName>
    <definedName name="QB_ROW_231230" localSheetId="9" hidden="1">QBActualsYTDLastYear_Original!$D$25</definedName>
    <definedName name="QB_ROW_2321" localSheetId="12" hidden="1">QBBalanceSheetForRepor_Original!$C$47</definedName>
    <definedName name="QB_ROW_2321" localSheetId="13" hidden="1">QBBalanceSheetForReport!$C$46</definedName>
    <definedName name="QB_ROW_232240" localSheetId="4" hidden="1">QBActualsMonth!$E$242</definedName>
    <definedName name="QB_ROW_232240" localSheetId="3" hidden="1">QBActualsMonth_Original!$E$243</definedName>
    <definedName name="QB_ROW_232240" localSheetId="6" hidden="1">QBActualsMonthLastYear!$E$242</definedName>
    <definedName name="QB_ROW_232240" localSheetId="5" hidden="1">QBActualsMonthLastYear_Original!$E$243</definedName>
    <definedName name="QB_ROW_232240" localSheetId="8" hidden="1">QBActualsYTD!$E$242</definedName>
    <definedName name="QB_ROW_232240" localSheetId="7" hidden="1">QBActualsYTD_Original!$E$243</definedName>
    <definedName name="QB_ROW_232240" localSheetId="10" hidden="1">QBActualsYTDLastYear!$E$242</definedName>
    <definedName name="QB_ROW_232240" localSheetId="9" hidden="1">QBActualsYTDLastYear_Original!$E$243</definedName>
    <definedName name="QB_ROW_23240" localSheetId="12" hidden="1">QBBalanceSheetForRepor_Original!$E$7</definedName>
    <definedName name="QB_ROW_23240" localSheetId="13" hidden="1">QBBalanceSheetForReport!$E$6</definedName>
    <definedName name="QB_ROW_233230" localSheetId="4" hidden="1">QBActualsMonth!$D$246</definedName>
    <definedName name="QB_ROW_233230" localSheetId="3" hidden="1">QBActualsMonth_Original!$D$247</definedName>
    <definedName name="QB_ROW_233230" localSheetId="6" hidden="1">QBActualsMonthLastYear!$D$246</definedName>
    <definedName name="QB_ROW_233230" localSheetId="5" hidden="1">QBActualsMonthLastYear_Original!$D$247</definedName>
    <definedName name="QB_ROW_233230" localSheetId="8" hidden="1">QBActualsYTD!$D$246</definedName>
    <definedName name="QB_ROW_233230" localSheetId="7" hidden="1">QBActualsYTD_Original!$D$247</definedName>
    <definedName name="QB_ROW_233230" localSheetId="10" hidden="1">QBActualsYTDLastYear!$D$246</definedName>
    <definedName name="QB_ROW_233230" localSheetId="9" hidden="1">QBActualsYTDLastYear_Original!$D$247</definedName>
    <definedName name="QB_ROW_234260" localSheetId="12" hidden="1">QBBalanceSheetForRepor_Original!$G$77</definedName>
    <definedName name="QB_ROW_234260" localSheetId="13" hidden="1">QBBalanceSheetForReport!$G$76</definedName>
    <definedName name="QB_ROW_235270" localSheetId="12" hidden="1">QBBalanceSheetForRepor_Original!$H$90</definedName>
    <definedName name="QB_ROW_235270" localSheetId="13" hidden="1">QBBalanceSheetForReport!$H$89</definedName>
    <definedName name="QB_ROW_236230" localSheetId="4" hidden="1">QBActualsMonth!$D$6</definedName>
    <definedName name="QB_ROW_236230" localSheetId="3" hidden="1">QBActualsMonth_Original!$D$7</definedName>
    <definedName name="QB_ROW_236230" localSheetId="6" hidden="1">QBActualsMonthLastYear!$D$6</definedName>
    <definedName name="QB_ROW_236230" localSheetId="5" hidden="1">QBActualsMonthLastYear_Original!$D$7</definedName>
    <definedName name="QB_ROW_236230" localSheetId="8" hidden="1">QBActualsYTD!$D$6</definedName>
    <definedName name="QB_ROW_236230" localSheetId="7" hidden="1">QBActualsYTD_Original!$D$7</definedName>
    <definedName name="QB_ROW_236230" localSheetId="10" hidden="1">QBActualsYTDLastYear!$D$6</definedName>
    <definedName name="QB_ROW_236230" localSheetId="9" hidden="1">QBActualsYTDLastYear_Original!$D$7</definedName>
    <definedName name="QB_ROW_237260" localSheetId="12" hidden="1">QBBalanceSheetForRepor_Original!$G$113</definedName>
    <definedName name="QB_ROW_237260" localSheetId="13" hidden="1">QBBalanceSheetForReport!$G$112</definedName>
    <definedName name="QB_ROW_238260" localSheetId="12" hidden="1">QBBalanceSheetForRepor_Original!$G$114</definedName>
    <definedName name="QB_ROW_238260" localSheetId="13" hidden="1">QBBalanceSheetForReport!$G$113</definedName>
    <definedName name="QB_ROW_239240" localSheetId="12" hidden="1">QBBalanceSheetForRepor_Original!$E$135</definedName>
    <definedName name="QB_ROW_239240" localSheetId="13" hidden="1">QBBalanceSheetForReport!$E$134</definedName>
    <definedName name="QB_ROW_240240" localSheetId="12" hidden="1">QBBalanceSheetForRepor_Original!$E$136</definedName>
    <definedName name="QB_ROW_240240" localSheetId="13" hidden="1">QBBalanceSheetForReport!$E$135</definedName>
    <definedName name="QB_ROW_241230" localSheetId="4" hidden="1">QBActualsMonth!$D$247</definedName>
    <definedName name="QB_ROW_241230" localSheetId="3" hidden="1">QBActualsMonth_Original!$D$248</definedName>
    <definedName name="QB_ROW_241230" localSheetId="6" hidden="1">QBActualsMonthLastYear!$D$247</definedName>
    <definedName name="QB_ROW_241230" localSheetId="5" hidden="1">QBActualsMonthLastYear_Original!$D$248</definedName>
    <definedName name="QB_ROW_241230" localSheetId="8" hidden="1">QBActualsYTD!$D$247</definedName>
    <definedName name="QB_ROW_241230" localSheetId="7" hidden="1">QBActualsYTD_Original!$D$248</definedName>
    <definedName name="QB_ROW_241230" localSheetId="10" hidden="1">QBActualsYTDLastYear!$D$247</definedName>
    <definedName name="QB_ROW_241230" localSheetId="9" hidden="1">QBActualsYTDLastYear_Original!$D$248</definedName>
    <definedName name="QB_ROW_242260" localSheetId="12" hidden="1">QBBalanceSheetForRepor_Original!$G$128</definedName>
    <definedName name="QB_ROW_242260" localSheetId="13" hidden="1">QBBalanceSheetForReport!$G$127</definedName>
    <definedName name="QB_ROW_24240" localSheetId="12" hidden="1">QBBalanceSheetForRepor_Original!$E$11</definedName>
    <definedName name="QB_ROW_24240" localSheetId="13" hidden="1">QBBalanceSheetForReport!$E$10</definedName>
    <definedName name="QB_ROW_243240" localSheetId="4" hidden="1">QBActualsMonth!$E$121</definedName>
    <definedName name="QB_ROW_243240" localSheetId="3" hidden="1">QBActualsMonth_Original!$E$122</definedName>
    <definedName name="QB_ROW_243240" localSheetId="6" hidden="1">QBActualsMonthLastYear!$E$121</definedName>
    <definedName name="QB_ROW_243240" localSheetId="5" hidden="1">QBActualsMonthLastYear_Original!$E$122</definedName>
    <definedName name="QB_ROW_243240" localSheetId="8" hidden="1">QBActualsYTD!$E$121</definedName>
    <definedName name="QB_ROW_243240" localSheetId="7" hidden="1">QBActualsYTD_Original!$E$122</definedName>
    <definedName name="QB_ROW_243240" localSheetId="10" hidden="1">QBActualsYTDLastYear!$E$121</definedName>
    <definedName name="QB_ROW_243240" localSheetId="9" hidden="1">QBActualsYTDLastYear_Original!$E$122</definedName>
    <definedName name="QB_ROW_244250" localSheetId="4" hidden="1">QBActualsMonth!$F$102</definedName>
    <definedName name="QB_ROW_244250" localSheetId="3" hidden="1">QBActualsMonth_Original!$F$103</definedName>
    <definedName name="QB_ROW_244250" localSheetId="6" hidden="1">QBActualsMonthLastYear!$F$102</definedName>
    <definedName name="QB_ROW_244250" localSheetId="5" hidden="1">QBActualsMonthLastYear_Original!$F$103</definedName>
    <definedName name="QB_ROW_244250" localSheetId="8" hidden="1">QBActualsYTD!$F$102</definedName>
    <definedName name="QB_ROW_244250" localSheetId="7" hidden="1">QBActualsYTD_Original!$F$103</definedName>
    <definedName name="QB_ROW_244250" localSheetId="10" hidden="1">QBActualsYTDLastYear!$F$102</definedName>
    <definedName name="QB_ROW_244250" localSheetId="9" hidden="1">QBActualsYTDLastYear_Original!$F$103</definedName>
    <definedName name="QB_ROW_245250" localSheetId="4" hidden="1">QBActualsMonth!$F$103</definedName>
    <definedName name="QB_ROW_245250" localSheetId="3" hidden="1">QBActualsMonth_Original!$F$104</definedName>
    <definedName name="QB_ROW_245250" localSheetId="6" hidden="1">QBActualsMonthLastYear!$F$103</definedName>
    <definedName name="QB_ROW_245250" localSheetId="5" hidden="1">QBActualsMonthLastYear_Original!$F$104</definedName>
    <definedName name="QB_ROW_245250" localSheetId="8" hidden="1">QBActualsYTD!$F$103</definedName>
    <definedName name="QB_ROW_245250" localSheetId="7" hidden="1">QBActualsYTD_Original!$F$104</definedName>
    <definedName name="QB_ROW_245250" localSheetId="10" hidden="1">QBActualsYTDLastYear!$F$103</definedName>
    <definedName name="QB_ROW_245250" localSheetId="9" hidden="1">QBActualsYTDLastYear_Original!$F$104</definedName>
    <definedName name="QB_ROW_246250" localSheetId="4" hidden="1">QBActualsMonth!$F$107</definedName>
    <definedName name="QB_ROW_246250" localSheetId="3" hidden="1">QBActualsMonth_Original!$F$108</definedName>
    <definedName name="QB_ROW_246250" localSheetId="6" hidden="1">QBActualsMonthLastYear!$F$107</definedName>
    <definedName name="QB_ROW_246250" localSheetId="5" hidden="1">QBActualsMonthLastYear_Original!$F$108</definedName>
    <definedName name="QB_ROW_246250" localSheetId="8" hidden="1">QBActualsYTD!$F$107</definedName>
    <definedName name="QB_ROW_246250" localSheetId="7" hidden="1">QBActualsYTD_Original!$F$108</definedName>
    <definedName name="QB_ROW_246250" localSheetId="10" hidden="1">QBActualsYTDLastYear!$F$107</definedName>
    <definedName name="QB_ROW_246250" localSheetId="9" hidden="1">QBActualsYTDLastYear_Original!$F$108</definedName>
    <definedName name="QB_ROW_247250" localSheetId="4" hidden="1">QBActualsMonth!$F$108</definedName>
    <definedName name="QB_ROW_247250" localSheetId="3" hidden="1">QBActualsMonth_Original!$F$109</definedName>
    <definedName name="QB_ROW_247250" localSheetId="6" hidden="1">QBActualsMonthLastYear!$F$108</definedName>
    <definedName name="QB_ROW_247250" localSheetId="5" hidden="1">QBActualsMonthLastYear_Original!$F$109</definedName>
    <definedName name="QB_ROW_247250" localSheetId="8" hidden="1">QBActualsYTD!$F$108</definedName>
    <definedName name="QB_ROW_247250" localSheetId="7" hidden="1">QBActualsYTD_Original!$F$109</definedName>
    <definedName name="QB_ROW_247250" localSheetId="10" hidden="1">QBActualsYTDLastYear!$F$108</definedName>
    <definedName name="QB_ROW_247250" localSheetId="9" hidden="1">QBActualsYTDLastYear_Original!$F$109</definedName>
    <definedName name="QB_ROW_248230" localSheetId="4" hidden="1">QBActualsMonth!$D$79</definedName>
    <definedName name="QB_ROW_248230" localSheetId="3" hidden="1">QBActualsMonth_Original!$D$80</definedName>
    <definedName name="QB_ROW_248230" localSheetId="6" hidden="1">QBActualsMonthLastYear!$D$79</definedName>
    <definedName name="QB_ROW_248230" localSheetId="5" hidden="1">QBActualsMonthLastYear_Original!$D$80</definedName>
    <definedName name="QB_ROW_248230" localSheetId="8" hidden="1">QBActualsYTD!$D$79</definedName>
    <definedName name="QB_ROW_248230" localSheetId="7" hidden="1">QBActualsYTD_Original!$D$80</definedName>
    <definedName name="QB_ROW_248230" localSheetId="10" hidden="1">QBActualsYTDLastYear!$D$79</definedName>
    <definedName name="QB_ROW_248230" localSheetId="9" hidden="1">QBActualsYTDLastYear_Original!$D$80</definedName>
    <definedName name="QB_ROW_249230" localSheetId="4" hidden="1">QBActualsMonth!$D$248</definedName>
    <definedName name="QB_ROW_249230" localSheetId="3" hidden="1">QBActualsMonth_Original!$D$249</definedName>
    <definedName name="QB_ROW_249230" localSheetId="6" hidden="1">QBActualsMonthLastYear!$D$248</definedName>
    <definedName name="QB_ROW_249230" localSheetId="5" hidden="1">QBActualsMonthLastYear_Original!$D$249</definedName>
    <definedName name="QB_ROW_249230" localSheetId="8" hidden="1">QBActualsYTD!$D$248</definedName>
    <definedName name="QB_ROW_249230" localSheetId="7" hidden="1">QBActualsYTD_Original!$D$249</definedName>
    <definedName name="QB_ROW_249230" localSheetId="10" hidden="1">QBActualsYTDLastYear!$D$248</definedName>
    <definedName name="QB_ROW_249230" localSheetId="9" hidden="1">QBActualsYTDLastYear_Original!$D$249</definedName>
    <definedName name="QB_ROW_250030" localSheetId="12" hidden="1">QBBalanceSheetForRepor_Original!$D$44</definedName>
    <definedName name="QB_ROW_250030" localSheetId="13" hidden="1">QBBalanceSheetForReport!$D$43</definedName>
    <definedName name="QB_ROW_250330" localSheetId="12" hidden="1">QBBalanceSheetForRepor_Original!$D$46</definedName>
    <definedName name="QB_ROW_250330" localSheetId="13" hidden="1">QBBalanceSheetForReport!$D$45</definedName>
    <definedName name="QB_ROW_251240" localSheetId="12" hidden="1">QBBalanceSheetForRepor_Original!$E$45</definedName>
    <definedName name="QB_ROW_251240" localSheetId="13" hidden="1">QBBalanceSheetForReport!$E$44</definedName>
    <definedName name="QB_ROW_252240" localSheetId="12" hidden="1">QBBalanceSheetForRepor_Original!$E$35</definedName>
    <definedName name="QB_ROW_252240" localSheetId="13" hidden="1">QBBalanceSheetForReport!$E$34</definedName>
    <definedName name="QB_ROW_25240" localSheetId="12" hidden="1">QBBalanceSheetForRepor_Original!$E$12</definedName>
    <definedName name="QB_ROW_25240" localSheetId="13" hidden="1">QBBalanceSheetForReport!$E$11</definedName>
    <definedName name="QB_ROW_253240" localSheetId="12" hidden="1">QBBalanceSheetForRepor_Original!$E$29</definedName>
    <definedName name="QB_ROW_253240" localSheetId="13" hidden="1">QBBalanceSheetForReport!$E$28</definedName>
    <definedName name="QB_ROW_254260" localSheetId="12" hidden="1">QBBalanceSheetForRepor_Original!$G$124</definedName>
    <definedName name="QB_ROW_254260" localSheetId="13" hidden="1">QBBalanceSheetForReport!$G$123</definedName>
    <definedName name="QB_ROW_255240" localSheetId="12" hidden="1">QBBalanceSheetForRepor_Original!$E$20</definedName>
    <definedName name="QB_ROW_255240" localSheetId="13" hidden="1">QBBalanceSheetForReport!$E$19</definedName>
    <definedName name="QB_ROW_256240" localSheetId="12" hidden="1">QBBalanceSheetForRepor_Original!$E$68</definedName>
    <definedName name="QB_ROW_256240" localSheetId="13" hidden="1">QBBalanceSheetForReport!$E$67</definedName>
    <definedName name="QB_ROW_257260" localSheetId="12" hidden="1">QBBalanceSheetForRepor_Original!$G$105</definedName>
    <definedName name="QB_ROW_257260" localSheetId="13" hidden="1">QBBalanceSheetForReport!$G$104</definedName>
    <definedName name="QB_ROW_259250" localSheetId="4" hidden="1">QBActualsMonth!$F$112</definedName>
    <definedName name="QB_ROW_259250" localSheetId="3" hidden="1">QBActualsMonth_Original!$F$113</definedName>
    <definedName name="QB_ROW_259250" localSheetId="6" hidden="1">QBActualsMonthLastYear!$F$112</definedName>
    <definedName name="QB_ROW_259250" localSheetId="5" hidden="1">QBActualsMonthLastYear_Original!$F$113</definedName>
    <definedName name="QB_ROW_259250" localSheetId="8" hidden="1">QBActualsYTD!$F$112</definedName>
    <definedName name="QB_ROW_259250" localSheetId="7" hidden="1">QBActualsYTD_Original!$F$113</definedName>
    <definedName name="QB_ROW_259250" localSheetId="10" hidden="1">QBActualsYTDLastYear!$F$112</definedName>
    <definedName name="QB_ROW_259250" localSheetId="9" hidden="1">QBActualsYTDLastYear_Original!$F$113</definedName>
    <definedName name="QB_ROW_260250" localSheetId="4" hidden="1">QBActualsMonth!$F$113</definedName>
    <definedName name="QB_ROW_260250" localSheetId="3" hidden="1">QBActualsMonth_Original!$F$114</definedName>
    <definedName name="QB_ROW_260250" localSheetId="6" hidden="1">QBActualsMonthLastYear!$F$113</definedName>
    <definedName name="QB_ROW_260250" localSheetId="5" hidden="1">QBActualsMonthLastYear_Original!$F$114</definedName>
    <definedName name="QB_ROW_260250" localSheetId="8" hidden="1">QBActualsYTD!$F$113</definedName>
    <definedName name="QB_ROW_260250" localSheetId="7" hidden="1">QBActualsYTD_Original!$F$114</definedName>
    <definedName name="QB_ROW_260250" localSheetId="10" hidden="1">QBActualsYTDLastYear!$F$113</definedName>
    <definedName name="QB_ROW_260250" localSheetId="9" hidden="1">QBActualsYTDLastYear_Original!$F$114</definedName>
    <definedName name="QB_ROW_26030" localSheetId="12" hidden="1">QBBalanceSheetForRepor_Original!$D$16</definedName>
    <definedName name="QB_ROW_26030" localSheetId="13" hidden="1">QBBalanceSheetForReport!$D$15</definedName>
    <definedName name="QB_ROW_261260" localSheetId="12" hidden="1">QBBalanceSheetForRepor_Original!$G$97</definedName>
    <definedName name="QB_ROW_261260" localSheetId="13" hidden="1">QBBalanceSheetForReport!$G$96</definedName>
    <definedName name="QB_ROW_262250" localSheetId="12" hidden="1">QBBalanceSheetForRepor_Original!$F$140</definedName>
    <definedName name="QB_ROW_262250" localSheetId="13" hidden="1">QBBalanceSheetForReport!$F$139</definedName>
    <definedName name="QB_ROW_263270" localSheetId="12" hidden="1">QBBalanceSheetForRepor_Original!$H$91</definedName>
    <definedName name="QB_ROW_263270" localSheetId="13" hidden="1">QBBalanceSheetForReport!$H$90</definedName>
    <definedName name="QB_ROW_26330" localSheetId="12" hidden="1">QBBalanceSheetForRepor_Original!$D$21</definedName>
    <definedName name="QB_ROW_26330" localSheetId="13" hidden="1">QBBalanceSheetForReport!$D$20</definedName>
    <definedName name="QB_ROW_264240" localSheetId="12" hidden="1">QBBalanceSheetForRepor_Original!$E$42</definedName>
    <definedName name="QB_ROW_264240" localSheetId="13" hidden="1">QBBalanceSheetForReport!$E$41</definedName>
    <definedName name="QB_ROW_265250" localSheetId="12" hidden="1">QBBalanceSheetForRepor_Original!$F$142</definedName>
    <definedName name="QB_ROW_265250" localSheetId="13" hidden="1">QBBalanceSheetForReport!$F$141</definedName>
    <definedName name="QB_ROW_266260" localSheetId="12" hidden="1">QBBalanceSheetForRepor_Original!$G$129</definedName>
    <definedName name="QB_ROW_266260" localSheetId="13" hidden="1">QBBalanceSheetForReport!$G$128</definedName>
    <definedName name="QB_ROW_268240" localSheetId="12" hidden="1">QBBalanceSheetForRepor_Original!$E$8</definedName>
    <definedName name="QB_ROW_268240" localSheetId="13" hidden="1">QBBalanceSheetForReport!$E$7</definedName>
    <definedName name="QB_ROW_269240" localSheetId="12" hidden="1">QBBalanceSheetForRepor_Original!$E$10</definedName>
    <definedName name="QB_ROW_269240" localSheetId="13" hidden="1">QBBalanceSheetForReport!$E$9</definedName>
    <definedName name="QB_ROW_270240" localSheetId="12" hidden="1">QBBalanceSheetForRepor_Original!$E$25</definedName>
    <definedName name="QB_ROW_270240" localSheetId="13" hidden="1">QBBalanceSheetForReport!$E$24</definedName>
    <definedName name="QB_ROW_271260" localSheetId="12" hidden="1">QBBalanceSheetForRepor_Original!$G$130</definedName>
    <definedName name="QB_ROW_271260" localSheetId="13" hidden="1">QBBalanceSheetForReport!$G$129</definedName>
    <definedName name="QB_ROW_272260" localSheetId="12" hidden="1">QBBalanceSheetForRepor_Original!$G$101</definedName>
    <definedName name="QB_ROW_272260" localSheetId="13" hidden="1">QBBalanceSheetForReport!$G$100</definedName>
    <definedName name="QB_ROW_27240" localSheetId="12" hidden="1">QBBalanceSheetForRepor_Original!$E$17</definedName>
    <definedName name="QB_ROW_27240" localSheetId="13" hidden="1">QBBalanceSheetForReport!$E$16</definedName>
    <definedName name="QB_ROW_273030" localSheetId="4" hidden="1">QBActualsMonth!$D$192</definedName>
    <definedName name="QB_ROW_273030" localSheetId="3" hidden="1">QBActualsMonth_Original!$D$193</definedName>
    <definedName name="QB_ROW_273030" localSheetId="6" hidden="1">QBActualsMonthLastYear!$D$192</definedName>
    <definedName name="QB_ROW_273030" localSheetId="5" hidden="1">QBActualsMonthLastYear_Original!$D$193</definedName>
    <definedName name="QB_ROW_273030" localSheetId="8" hidden="1">QBActualsYTD!$D$192</definedName>
    <definedName name="QB_ROW_273030" localSheetId="7" hidden="1">QBActualsYTD_Original!$D$193</definedName>
    <definedName name="QB_ROW_273030" localSheetId="10" hidden="1">QBActualsYTDLastYear!$D$192</definedName>
    <definedName name="QB_ROW_273030" localSheetId="9" hidden="1">QBActualsYTDLastYear_Original!$D$193</definedName>
    <definedName name="QB_ROW_273240" localSheetId="4" hidden="1">QBActualsMonth!$E$197</definedName>
    <definedName name="QB_ROW_273240" localSheetId="3" hidden="1">QBActualsMonth_Original!$E$198</definedName>
    <definedName name="QB_ROW_273240" localSheetId="6" hidden="1">QBActualsMonthLastYear!$E$197</definedName>
    <definedName name="QB_ROW_273240" localSheetId="5" hidden="1">QBActualsMonthLastYear_Original!$E$198</definedName>
    <definedName name="QB_ROW_273240" localSheetId="8" hidden="1">QBActualsYTD!$E$197</definedName>
    <definedName name="QB_ROW_273240" localSheetId="7" hidden="1">QBActualsYTD_Original!$E$198</definedName>
    <definedName name="QB_ROW_273240" localSheetId="10" hidden="1">QBActualsYTDLastYear!$E$197</definedName>
    <definedName name="QB_ROW_273240" localSheetId="9" hidden="1">QBActualsYTDLastYear_Original!$E$198</definedName>
    <definedName name="QB_ROW_273330" localSheetId="4" hidden="1">QBActualsMonth!$D$198</definedName>
    <definedName name="QB_ROW_273330" localSheetId="3" hidden="1">QBActualsMonth_Original!$D$199</definedName>
    <definedName name="QB_ROW_273330" localSheetId="6" hidden="1">QBActualsMonthLastYear!$D$198</definedName>
    <definedName name="QB_ROW_273330" localSheetId="5" hidden="1">QBActualsMonthLastYear_Original!$D$199</definedName>
    <definedName name="QB_ROW_273330" localSheetId="8" hidden="1">QBActualsYTD!$D$198</definedName>
    <definedName name="QB_ROW_273330" localSheetId="7" hidden="1">QBActualsYTD_Original!$D$199</definedName>
    <definedName name="QB_ROW_273330" localSheetId="10" hidden="1">QBActualsYTDLastYear!$D$198</definedName>
    <definedName name="QB_ROW_273330" localSheetId="9" hidden="1">QBActualsYTDLastYear_Original!$D$199</definedName>
    <definedName name="QB_ROW_274240" localSheetId="4" hidden="1">QBActualsMonth!$E$193</definedName>
    <definedName name="QB_ROW_274240" localSheetId="3" hidden="1">QBActualsMonth_Original!$E$194</definedName>
    <definedName name="QB_ROW_274240" localSheetId="6" hidden="1">QBActualsMonthLastYear!$E$193</definedName>
    <definedName name="QB_ROW_274240" localSheetId="5" hidden="1">QBActualsMonthLastYear_Original!$E$194</definedName>
    <definedName name="QB_ROW_274240" localSheetId="8" hidden="1">QBActualsYTD!$E$193</definedName>
    <definedName name="QB_ROW_274240" localSheetId="7" hidden="1">QBActualsYTD_Original!$E$194</definedName>
    <definedName name="QB_ROW_274240" localSheetId="10" hidden="1">QBActualsYTDLastYear!$E$193</definedName>
    <definedName name="QB_ROW_274240" localSheetId="9" hidden="1">QBActualsYTDLastYear_Original!$E$194</definedName>
    <definedName name="QB_ROW_275240" localSheetId="4" hidden="1">QBActualsMonth!$E$194</definedName>
    <definedName name="QB_ROW_275240" localSheetId="3" hidden="1">QBActualsMonth_Original!$E$195</definedName>
    <definedName name="QB_ROW_275240" localSheetId="6" hidden="1">QBActualsMonthLastYear!$E$194</definedName>
    <definedName name="QB_ROW_275240" localSheetId="5" hidden="1">QBActualsMonthLastYear_Original!$E$195</definedName>
    <definedName name="QB_ROW_275240" localSheetId="8" hidden="1">QBActualsYTD!$E$194</definedName>
    <definedName name="QB_ROW_275240" localSheetId="7" hidden="1">QBActualsYTD_Original!$E$195</definedName>
    <definedName name="QB_ROW_275240" localSheetId="10" hidden="1">QBActualsYTDLastYear!$E$194</definedName>
    <definedName name="QB_ROW_275240" localSheetId="9" hidden="1">QBActualsYTDLastYear_Original!$E$195</definedName>
    <definedName name="QB_ROW_276240" localSheetId="4" hidden="1">QBActualsMonth!$E$195</definedName>
    <definedName name="QB_ROW_276240" localSheetId="3" hidden="1">QBActualsMonth_Original!$E$196</definedName>
    <definedName name="QB_ROW_276240" localSheetId="6" hidden="1">QBActualsMonthLastYear!$E$195</definedName>
    <definedName name="QB_ROW_276240" localSheetId="5" hidden="1">QBActualsMonthLastYear_Original!$E$196</definedName>
    <definedName name="QB_ROW_276240" localSheetId="8" hidden="1">QBActualsYTD!$E$195</definedName>
    <definedName name="QB_ROW_276240" localSheetId="7" hidden="1">QBActualsYTD_Original!$E$196</definedName>
    <definedName name="QB_ROW_276240" localSheetId="10" hidden="1">QBActualsYTDLastYear!$E$195</definedName>
    <definedName name="QB_ROW_276240" localSheetId="9" hidden="1">QBActualsYTDLastYear_Original!$E$196</definedName>
    <definedName name="QB_ROW_277240" localSheetId="4" hidden="1">QBActualsMonth!$E$196</definedName>
    <definedName name="QB_ROW_277240" localSheetId="3" hidden="1">QBActualsMonth_Original!$E$197</definedName>
    <definedName name="QB_ROW_277240" localSheetId="6" hidden="1">QBActualsMonthLastYear!$E$196</definedName>
    <definedName name="QB_ROW_277240" localSheetId="5" hidden="1">QBActualsMonthLastYear_Original!$E$197</definedName>
    <definedName name="QB_ROW_277240" localSheetId="8" hidden="1">QBActualsYTD!$E$196</definedName>
    <definedName name="QB_ROW_277240" localSheetId="7" hidden="1">QBActualsYTD_Original!$E$197</definedName>
    <definedName name="QB_ROW_277240" localSheetId="10" hidden="1">QBActualsYTDLastYear!$E$196</definedName>
    <definedName name="QB_ROW_277240" localSheetId="9" hidden="1">QBActualsYTDLastYear_Original!$E$197</definedName>
    <definedName name="QB_ROW_278230" localSheetId="4" hidden="1">QBActualsMonth!$D$124</definedName>
    <definedName name="QB_ROW_278230" localSheetId="3" hidden="1">QBActualsMonth_Original!$D$125</definedName>
    <definedName name="QB_ROW_278230" localSheetId="6" hidden="1">QBActualsMonthLastYear!$D$124</definedName>
    <definedName name="QB_ROW_278230" localSheetId="5" hidden="1">QBActualsMonthLastYear_Original!$D$125</definedName>
    <definedName name="QB_ROW_278230" localSheetId="8" hidden="1">QBActualsYTD!$D$124</definedName>
    <definedName name="QB_ROW_278230" localSheetId="7" hidden="1">QBActualsYTD_Original!$D$125</definedName>
    <definedName name="QB_ROW_278230" localSheetId="10" hidden="1">QBActualsYTDLastYear!$D$124</definedName>
    <definedName name="QB_ROW_278230" localSheetId="9" hidden="1">QBActualsYTDLastYear_Original!$D$125</definedName>
    <definedName name="QB_ROW_279240" localSheetId="4" hidden="1">QBActualsMonth!$E$200</definedName>
    <definedName name="QB_ROW_279240" localSheetId="3" hidden="1">QBActualsMonth_Original!$E$201</definedName>
    <definedName name="QB_ROW_279240" localSheetId="6" hidden="1">QBActualsMonthLastYear!$E$200</definedName>
    <definedName name="QB_ROW_279240" localSheetId="5" hidden="1">QBActualsMonthLastYear_Original!$E$201</definedName>
    <definedName name="QB_ROW_279240" localSheetId="8" hidden="1">QBActualsYTD!$E$200</definedName>
    <definedName name="QB_ROW_279240" localSheetId="7" hidden="1">QBActualsYTD_Original!$E$201</definedName>
    <definedName name="QB_ROW_279240" localSheetId="10" hidden="1">QBActualsYTDLastYear!$E$200</definedName>
    <definedName name="QB_ROW_279240" localSheetId="9" hidden="1">QBActualsYTDLastYear_Original!$E$201</definedName>
    <definedName name="QB_ROW_280240" localSheetId="4" hidden="1">QBActualsMonth!$E$201</definedName>
    <definedName name="QB_ROW_280240" localSheetId="3" hidden="1">QBActualsMonth_Original!$E$202</definedName>
    <definedName name="QB_ROW_280240" localSheetId="6" hidden="1">QBActualsMonthLastYear!$E$201</definedName>
    <definedName name="QB_ROW_280240" localSheetId="5" hidden="1">QBActualsMonthLastYear_Original!$E$202</definedName>
    <definedName name="QB_ROW_280240" localSheetId="8" hidden="1">QBActualsYTD!$E$201</definedName>
    <definedName name="QB_ROW_280240" localSheetId="7" hidden="1">QBActualsYTD_Original!$E$202</definedName>
    <definedName name="QB_ROW_280240" localSheetId="10" hidden="1">QBActualsYTDLastYear!$E$201</definedName>
    <definedName name="QB_ROW_280240" localSheetId="9" hidden="1">QBActualsYTDLastYear_Original!$E$202</definedName>
    <definedName name="QB_ROW_281260" localSheetId="12" hidden="1">QBBalanceSheetForRepor_Original!$G$131</definedName>
    <definedName name="QB_ROW_281260" localSheetId="13" hidden="1">QBBalanceSheetForReport!$G$130</definedName>
    <definedName name="QB_ROW_282250" localSheetId="12" hidden="1">QBBalanceSheetForRepor_Original!$F$72</definedName>
    <definedName name="QB_ROW_282250" localSheetId="13" hidden="1">QBBalanceSheetForReport!$F$71</definedName>
    <definedName name="QB_ROW_28240" localSheetId="12" hidden="1">QBBalanceSheetForRepor_Original!$E$18</definedName>
    <definedName name="QB_ROW_28240" localSheetId="13" hidden="1">QBBalanceSheetForReport!$E$17</definedName>
    <definedName name="QB_ROW_283230" localSheetId="4" hidden="1">QBActualsMonth!$D$35</definedName>
    <definedName name="QB_ROW_283230" localSheetId="3" hidden="1">QBActualsMonth_Original!$D$36</definedName>
    <definedName name="QB_ROW_283230" localSheetId="6" hidden="1">QBActualsMonthLastYear!$D$35</definedName>
    <definedName name="QB_ROW_283230" localSheetId="5" hidden="1">QBActualsMonthLastYear_Original!$D$36</definedName>
    <definedName name="QB_ROW_283230" localSheetId="8" hidden="1">QBActualsYTD!$D$35</definedName>
    <definedName name="QB_ROW_283230" localSheetId="7" hidden="1">QBActualsYTD_Original!$D$36</definedName>
    <definedName name="QB_ROW_283230" localSheetId="10" hidden="1">QBActualsYTDLastYear!$D$35</definedName>
    <definedName name="QB_ROW_283230" localSheetId="9" hidden="1">QBActualsYTDLastYear_Original!$D$36</definedName>
    <definedName name="QB_ROW_284060" localSheetId="12" hidden="1">QBBalanceSheetForRepor_Original!$G$115</definedName>
    <definedName name="QB_ROW_284060" localSheetId="13" hidden="1">QBBalanceSheetForReport!$G$114</definedName>
    <definedName name="QB_ROW_284360" localSheetId="12" hidden="1">QBBalanceSheetForRepor_Original!$G$118</definedName>
    <definedName name="QB_ROW_284360" localSheetId="13" hidden="1">QBBalanceSheetForReport!$G$117</definedName>
    <definedName name="QB_ROW_285270" localSheetId="12" hidden="1">QBBalanceSheetForRepor_Original!$H$116</definedName>
    <definedName name="QB_ROW_285270" localSheetId="13" hidden="1">QBBalanceSheetForReport!$H$115</definedName>
    <definedName name="QB_ROW_286270" localSheetId="12" hidden="1">QBBalanceSheetForRepor_Original!$H$117</definedName>
    <definedName name="QB_ROW_286270" localSheetId="13" hidden="1">QBBalanceSheetForReport!$H$116</definedName>
    <definedName name="QB_ROW_29030" localSheetId="12" hidden="1">QBBalanceSheetForRepor_Original!$D$22</definedName>
    <definedName name="QB_ROW_29030" localSheetId="13" hidden="1">QBBalanceSheetForReport!$D$21</definedName>
    <definedName name="QB_ROW_29330" localSheetId="12" hidden="1">QBBalanceSheetForRepor_Original!$D$32</definedName>
    <definedName name="QB_ROW_29330" localSheetId="13" hidden="1">QBBalanceSheetForReport!$D$31</definedName>
    <definedName name="QB_ROW_301" localSheetId="12" hidden="1">QBBalanceSheetForRepor_Original!$A$62</definedName>
    <definedName name="QB_ROW_301" localSheetId="13" hidden="1">QBBalanceSheetForReport!$A$61</definedName>
    <definedName name="QB_ROW_30240" localSheetId="12" hidden="1">QBBalanceSheetForRepor_Original!$E$23</definedName>
    <definedName name="QB_ROW_30240" localSheetId="13" hidden="1">QBBalanceSheetForReport!$E$22</definedName>
    <definedName name="QB_ROW_31240" localSheetId="12" hidden="1">QBBalanceSheetForRepor_Original!$E$19</definedName>
    <definedName name="QB_ROW_31240" localSheetId="13" hidden="1">QBBalanceSheetForReport!$E$18</definedName>
    <definedName name="QB_ROW_32240" localSheetId="4" hidden="1">QBActualsMonth!$E$120</definedName>
    <definedName name="QB_ROW_32240" localSheetId="3" hidden="1">QBActualsMonth_Original!$E$121</definedName>
    <definedName name="QB_ROW_32240" localSheetId="6" hidden="1">QBActualsMonthLastYear!$E$120</definedName>
    <definedName name="QB_ROW_32240" localSheetId="5" hidden="1">QBActualsMonthLastYear_Original!$E$121</definedName>
    <definedName name="QB_ROW_32240" localSheetId="8" hidden="1">QBActualsYTD!$E$120</definedName>
    <definedName name="QB_ROW_32240" localSheetId="7" hidden="1">QBActualsYTD_Original!$E$121</definedName>
    <definedName name="QB_ROW_32240" localSheetId="10" hidden="1">QBActualsYTDLastYear!$E$120</definedName>
    <definedName name="QB_ROW_32240" localSheetId="9" hidden="1">QBActualsYTDLastYear_Original!$E$121</definedName>
    <definedName name="QB_ROW_3240" localSheetId="12" hidden="1">QBBalanceSheetForRepor_Original!$E$67</definedName>
    <definedName name="QB_ROW_3240" localSheetId="13" hidden="1">QBBalanceSheetForReport!$E$66</definedName>
    <definedName name="QB_ROW_33240" localSheetId="12" hidden="1">QBBalanceSheetForRepor_Original!$E$24</definedName>
    <definedName name="QB_ROW_33240" localSheetId="13" hidden="1">QBBalanceSheetForReport!$E$23</definedName>
    <definedName name="QB_ROW_34240" localSheetId="12" hidden="1">QBBalanceSheetForRepor_Original!$E$26</definedName>
    <definedName name="QB_ROW_34240" localSheetId="13" hidden="1">QBBalanceSheetForReport!$E$25</definedName>
    <definedName name="QB_ROW_35260" localSheetId="12" hidden="1">QBBalanceSheetForRepor_Original!$G$111</definedName>
    <definedName name="QB_ROW_35260" localSheetId="13" hidden="1">QBBalanceSheetForReport!$G$110</definedName>
    <definedName name="QB_ROW_36230" localSheetId="4" hidden="1">QBActualsMonth!$D$55</definedName>
    <definedName name="QB_ROW_36230" localSheetId="3" hidden="1">QBActualsMonth_Original!$D$56</definedName>
    <definedName name="QB_ROW_36230" localSheetId="6" hidden="1">QBActualsMonthLastYear!$D$55</definedName>
    <definedName name="QB_ROW_36230" localSheetId="5" hidden="1">QBActualsMonthLastYear_Original!$D$56</definedName>
    <definedName name="QB_ROW_36230" localSheetId="8" hidden="1">QBActualsYTD!$D$55</definedName>
    <definedName name="QB_ROW_36230" localSheetId="7" hidden="1">QBActualsYTD_Original!$D$56</definedName>
    <definedName name="QB_ROW_36230" localSheetId="10" hidden="1">QBActualsYTDLastYear!$D$55</definedName>
    <definedName name="QB_ROW_36230" localSheetId="9" hidden="1">QBActualsYTDLastYear_Original!$D$56</definedName>
    <definedName name="QB_ROW_37240" localSheetId="12" hidden="1">QBBalanceSheetForRepor_Original!$E$27</definedName>
    <definedName name="QB_ROW_37240" localSheetId="13" hidden="1">QBBalanceSheetForReport!$E$26</definedName>
    <definedName name="QB_ROW_38240" localSheetId="12" hidden="1">QBBalanceSheetForRepor_Original!$E$30</definedName>
    <definedName name="QB_ROW_38240" localSheetId="13" hidden="1">QBBalanceSheetForReport!$E$29</definedName>
    <definedName name="QB_ROW_39240" localSheetId="12" hidden="1">QBBalanceSheetForRepor_Original!$E$31</definedName>
    <definedName name="QB_ROW_39240" localSheetId="13" hidden="1">QBBalanceSheetForReport!$E$30</definedName>
    <definedName name="QB_ROW_40030" localSheetId="12" hidden="1">QBBalanceSheetForRepor_Original!$D$33</definedName>
    <definedName name="QB_ROW_40030" localSheetId="13" hidden="1">QBBalanceSheetForReport!$D$32</definedName>
    <definedName name="QB_ROW_4021" localSheetId="12" hidden="1">QBBalanceSheetForRepor_Original!$C$48</definedName>
    <definedName name="QB_ROW_4021" localSheetId="13" hidden="1">QBBalanceSheetForReport!$C$47</definedName>
    <definedName name="QB_ROW_40330" localSheetId="12" hidden="1">QBBalanceSheetForRepor_Original!$D$36</definedName>
    <definedName name="QB_ROW_40330" localSheetId="13" hidden="1">QBBalanceSheetForReport!$D$35</definedName>
    <definedName name="QB_ROW_41240" localSheetId="12" hidden="1">QBBalanceSheetForRepor_Original!$E$34</definedName>
    <definedName name="QB_ROW_41240" localSheetId="13" hidden="1">QBBalanceSheetForReport!$E$33</definedName>
    <definedName name="QB_ROW_42030" localSheetId="12" hidden="1">QBBalanceSheetForRepor_Original!$D$37</definedName>
    <definedName name="QB_ROW_42030" localSheetId="13" hidden="1">QBBalanceSheetForReport!$D$36</definedName>
    <definedName name="QB_ROW_4220" localSheetId="12" hidden="1">QBBalanceSheetForRepor_Original!$C$158</definedName>
    <definedName name="QB_ROW_4220" localSheetId="13" hidden="1">QBBalanceSheetForReport!$C$157</definedName>
    <definedName name="QB_ROW_42330" localSheetId="12" hidden="1">QBBalanceSheetForRepor_Original!$D$43</definedName>
    <definedName name="QB_ROW_42330" localSheetId="13" hidden="1">QBBalanceSheetForReport!$D$42</definedName>
    <definedName name="QB_ROW_4321" localSheetId="12" hidden="1">QBBalanceSheetForRepor_Original!$C$52</definedName>
    <definedName name="QB_ROW_4321" localSheetId="13" hidden="1">QBBalanceSheetForReport!$C$51</definedName>
    <definedName name="QB_ROW_43240" localSheetId="12" hidden="1">QBBalanceSheetForRepor_Original!$E$38</definedName>
    <definedName name="QB_ROW_43240" localSheetId="13" hidden="1">QBBalanceSheetForReport!$E$37</definedName>
    <definedName name="QB_ROW_44240" localSheetId="12" hidden="1">QBBalanceSheetForRepor_Original!$E$39</definedName>
    <definedName name="QB_ROW_44240" localSheetId="13" hidden="1">QBBalanceSheetForReport!$E$38</definedName>
    <definedName name="QB_ROW_45240" localSheetId="12" hidden="1">QBBalanceSheetForRepor_Original!$E$40</definedName>
    <definedName name="QB_ROW_45240" localSheetId="13" hidden="1">QBBalanceSheetForReport!$E$39</definedName>
    <definedName name="QB_ROW_46240" localSheetId="12" hidden="1">QBBalanceSheetForRepor_Original!$E$13</definedName>
    <definedName name="QB_ROW_46240" localSheetId="13" hidden="1">QBBalanceSheetForReport!$E$12</definedName>
    <definedName name="QB_ROW_47020" localSheetId="12" hidden="1">QBBalanceSheetForRepor_Original!$C$55</definedName>
    <definedName name="QB_ROW_47020" localSheetId="13" hidden="1">QBBalanceSheetForReport!$C$54</definedName>
    <definedName name="QB_ROW_47320" localSheetId="12" hidden="1">QBBalanceSheetForRepor_Original!$C$60</definedName>
    <definedName name="QB_ROW_47320" localSheetId="13" hidden="1">QBBalanceSheetForReport!$C$59</definedName>
    <definedName name="QB_ROW_48230" localSheetId="12" hidden="1">QBBalanceSheetForRepor_Original!$D$56</definedName>
    <definedName name="QB_ROW_48230" localSheetId="13" hidden="1">QBBalanceSheetForReport!$D$55</definedName>
    <definedName name="QB_ROW_49230" localSheetId="12" hidden="1">QBBalanceSheetForRepor_Original!$D$57</definedName>
    <definedName name="QB_ROW_49230" localSheetId="13" hidden="1">QBBalanceSheetForReport!$D$56</definedName>
    <definedName name="QB_ROW_5011" localSheetId="12" hidden="1">QBBalanceSheetForRepor_Original!$B$54</definedName>
    <definedName name="QB_ROW_5011" localSheetId="13" hidden="1">QBBalanceSheetForReport!$B$53</definedName>
    <definedName name="QB_ROW_5020" localSheetId="4" hidden="1">QBActualsMonth!$C$3</definedName>
    <definedName name="QB_ROW_5020" localSheetId="3" hidden="1">QBActualsMonth_Original!$C$4</definedName>
    <definedName name="QB_ROW_5020" localSheetId="6" hidden="1">QBActualsMonthLastYear!$C$3</definedName>
    <definedName name="QB_ROW_5020" localSheetId="5" hidden="1">QBActualsMonthLastYear_Original!$C$4</definedName>
    <definedName name="QB_ROW_5020" localSheetId="8" hidden="1">QBActualsYTD!$C$3</definedName>
    <definedName name="QB_ROW_5020" localSheetId="7" hidden="1">QBActualsYTD_Original!$C$4</definedName>
    <definedName name="QB_ROW_5020" localSheetId="10" hidden="1">QBActualsYTDLastYear!$C$3</definedName>
    <definedName name="QB_ROW_5020" localSheetId="9" hidden="1">QBActualsYTDLastYear_Original!$C$4</definedName>
    <definedName name="QB_ROW_50230" localSheetId="12" hidden="1">QBBalanceSheetForRepor_Original!$D$58</definedName>
    <definedName name="QB_ROW_50230" localSheetId="13" hidden="1">QBBalanceSheetForReport!$D$57</definedName>
    <definedName name="QB_ROW_51230" localSheetId="12" hidden="1">QBBalanceSheetForRepor_Original!$D$59</definedName>
    <definedName name="QB_ROW_51230" localSheetId="13" hidden="1">QBBalanceSheetForReport!$D$58</definedName>
    <definedName name="QB_ROW_52230" localSheetId="4" hidden="1">QBActualsMonth!$D$34</definedName>
    <definedName name="QB_ROW_52230" localSheetId="3" hidden="1">QBActualsMonth_Original!$D$35</definedName>
    <definedName name="QB_ROW_52230" localSheetId="6" hidden="1">QBActualsMonthLastYear!$D$34</definedName>
    <definedName name="QB_ROW_52230" localSheetId="5" hidden="1">QBActualsMonthLastYear_Original!$D$35</definedName>
    <definedName name="QB_ROW_52230" localSheetId="8" hidden="1">QBActualsYTD!$D$34</definedName>
    <definedName name="QB_ROW_52230" localSheetId="7" hidden="1">QBActualsYTD_Original!$D$35</definedName>
    <definedName name="QB_ROW_52230" localSheetId="10" hidden="1">QBActualsYTDLastYear!$D$34</definedName>
    <definedName name="QB_ROW_52230" localSheetId="9" hidden="1">QBActualsYTDLastYear_Original!$D$35</definedName>
    <definedName name="QB_ROW_5230" localSheetId="4" hidden="1">QBActualsMonth!$D$7</definedName>
    <definedName name="QB_ROW_5230" localSheetId="3" hidden="1">QBActualsMonth_Original!$D$8</definedName>
    <definedName name="QB_ROW_5230" localSheetId="6" hidden="1">QBActualsMonthLastYear!$D$7</definedName>
    <definedName name="QB_ROW_5230" localSheetId="5" hidden="1">QBActualsMonthLastYear_Original!$D$8</definedName>
    <definedName name="QB_ROW_5230" localSheetId="8" hidden="1">QBActualsYTD!$D$7</definedName>
    <definedName name="QB_ROW_5230" localSheetId="7" hidden="1">QBActualsYTD_Original!$D$8</definedName>
    <definedName name="QB_ROW_5230" localSheetId="10" hidden="1">QBActualsYTDLastYear!$D$7</definedName>
    <definedName name="QB_ROW_5230" localSheetId="9" hidden="1">QBActualsYTDLastYear_Original!$D$8</definedName>
    <definedName name="QB_ROW_53030" localSheetId="12" hidden="1">QBBalanceSheetForRepor_Original!$D$150</definedName>
    <definedName name="QB_ROW_53030" localSheetId="13" hidden="1">QBBalanceSheetForReport!$D$149</definedName>
    <definedName name="QB_ROW_5311" localSheetId="12" hidden="1">QBBalanceSheetForRepor_Original!$B$61</definedName>
    <definedName name="QB_ROW_5311" localSheetId="13" hidden="1">QBBalanceSheetForReport!$B$60</definedName>
    <definedName name="QB_ROW_5320" localSheetId="4" hidden="1">QBActualsMonth!$C$8</definedName>
    <definedName name="QB_ROW_5320" localSheetId="3" hidden="1">QBActualsMonth_Original!$C$9</definedName>
    <definedName name="QB_ROW_5320" localSheetId="6" hidden="1">QBActualsMonthLastYear!$C$8</definedName>
    <definedName name="QB_ROW_5320" localSheetId="5" hidden="1">QBActualsMonthLastYear_Original!$C$9</definedName>
    <definedName name="QB_ROW_5320" localSheetId="8" hidden="1">QBActualsYTD!$C$8</definedName>
    <definedName name="QB_ROW_5320" localSheetId="7" hidden="1">QBActualsYTD_Original!$C$9</definedName>
    <definedName name="QB_ROW_5320" localSheetId="10" hidden="1">QBActualsYTDLastYear!$C$8</definedName>
    <definedName name="QB_ROW_5320" localSheetId="9" hidden="1">QBActualsYTDLastYear_Original!$C$9</definedName>
    <definedName name="QB_ROW_53330" localSheetId="12" hidden="1">QBBalanceSheetForRepor_Original!$D$154</definedName>
    <definedName name="QB_ROW_53330" localSheetId="13" hidden="1">QBBalanceSheetForReport!$D$153</definedName>
    <definedName name="QB_ROW_54240" localSheetId="12" hidden="1">QBBalanceSheetForRepor_Original!$E$151</definedName>
    <definedName name="QB_ROW_54240" localSheetId="13" hidden="1">QBBalanceSheetForReport!$E$150</definedName>
    <definedName name="QB_ROW_55240" localSheetId="12" hidden="1">QBBalanceSheetForRepor_Original!$E$152</definedName>
    <definedName name="QB_ROW_55240" localSheetId="13" hidden="1">QBBalanceSheetForReport!$E$151</definedName>
    <definedName name="QB_ROW_56040" localSheetId="12" hidden="1">QBBalanceSheetForRepor_Original!$E$70</definedName>
    <definedName name="QB_ROW_56040" localSheetId="13" hidden="1">QBBalanceSheetForReport!$E$69</definedName>
    <definedName name="QB_ROW_56340" localSheetId="12" hidden="1">QBBalanceSheetForRepor_Original!$E$134</definedName>
    <definedName name="QB_ROW_56340" localSheetId="13" hidden="1">QBBalanceSheetForReport!$E$133</definedName>
    <definedName name="QB_ROW_57250" localSheetId="12" hidden="1">QBBalanceSheetForRepor_Original!$F$71</definedName>
    <definedName name="QB_ROW_57250" localSheetId="13" hidden="1">QBBalanceSheetForReport!$F$70</definedName>
    <definedName name="QB_ROW_58050" localSheetId="12" hidden="1">QBBalanceSheetForRepor_Original!$F$73</definedName>
    <definedName name="QB_ROW_58050" localSheetId="13" hidden="1">QBBalanceSheetForReport!$F$72</definedName>
    <definedName name="QB_ROW_58350" localSheetId="12" hidden="1">QBBalanceSheetForRepor_Original!$F$78</definedName>
    <definedName name="QB_ROW_58350" localSheetId="13" hidden="1">QBBalanceSheetForReport!$F$77</definedName>
    <definedName name="QB_ROW_59260" localSheetId="12" hidden="1">QBBalanceSheetForRepor_Original!$G$74</definedName>
    <definedName name="QB_ROW_59260" localSheetId="13" hidden="1">QBBalanceSheetForReport!$G$73</definedName>
    <definedName name="QB_ROW_6020" localSheetId="4" hidden="1">QBActualsMonth!$C$9</definedName>
    <definedName name="QB_ROW_6020" localSheetId="3" hidden="1">QBActualsMonth_Original!$C$10</definedName>
    <definedName name="QB_ROW_6020" localSheetId="6" hidden="1">QBActualsMonthLastYear!$C$9</definedName>
    <definedName name="QB_ROW_6020" localSheetId="5" hidden="1">QBActualsMonthLastYear_Original!$C$10</definedName>
    <definedName name="QB_ROW_6020" localSheetId="8" hidden="1">QBActualsYTD!$C$9</definedName>
    <definedName name="QB_ROW_6020" localSheetId="7" hidden="1">QBActualsYTD_Original!$C$10</definedName>
    <definedName name="QB_ROW_6020" localSheetId="10" hidden="1">QBActualsYTDLastYear!$C$9</definedName>
    <definedName name="QB_ROW_6020" localSheetId="9" hidden="1">QBActualsYTDLastYear_Original!$C$10</definedName>
    <definedName name="QB_ROW_60260" localSheetId="12" hidden="1">QBBalanceSheetForRepor_Original!$G$75</definedName>
    <definedName name="QB_ROW_60260" localSheetId="13" hidden="1">QBBalanceSheetForReport!$G$74</definedName>
    <definedName name="QB_ROW_61260" localSheetId="12" hidden="1">QBBalanceSheetForRepor_Original!$G$76</definedName>
    <definedName name="QB_ROW_61260" localSheetId="13" hidden="1">QBBalanceSheetForReport!$G$75</definedName>
    <definedName name="QB_ROW_62050" localSheetId="12" hidden="1">QBBalanceSheetForRepor_Original!$F$79</definedName>
    <definedName name="QB_ROW_62050" localSheetId="13" hidden="1">QBBalanceSheetForReport!$F$78</definedName>
    <definedName name="QB_ROW_6230" localSheetId="4" hidden="1">QBActualsMonth!$D$13</definedName>
    <definedName name="QB_ROW_6230" localSheetId="3" hidden="1">QBActualsMonth_Original!$D$14</definedName>
    <definedName name="QB_ROW_6230" localSheetId="6" hidden="1">QBActualsMonthLastYear!$D$13</definedName>
    <definedName name="QB_ROW_6230" localSheetId="5" hidden="1">QBActualsMonthLastYear_Original!$D$14</definedName>
    <definedName name="QB_ROW_6230" localSheetId="8" hidden="1">QBActualsYTD!$D$13</definedName>
    <definedName name="QB_ROW_6230" localSheetId="7" hidden="1">QBActualsYTD_Original!$D$14</definedName>
    <definedName name="QB_ROW_6230" localSheetId="10" hidden="1">QBActualsYTDLastYear!$D$13</definedName>
    <definedName name="QB_ROW_6230" localSheetId="9" hidden="1">QBActualsYTDLastYear_Original!$D$14</definedName>
    <definedName name="QB_ROW_62350" localSheetId="12" hidden="1">QBBalanceSheetForRepor_Original!$F$82</definedName>
    <definedName name="QB_ROW_62350" localSheetId="13" hidden="1">QBBalanceSheetForReport!$F$81</definedName>
    <definedName name="QB_ROW_6320" localSheetId="4" hidden="1">QBActualsMonth!$C$14</definedName>
    <definedName name="QB_ROW_6320" localSheetId="3" hidden="1">QBActualsMonth_Original!$C$15</definedName>
    <definedName name="QB_ROW_6320" localSheetId="6" hidden="1">QBActualsMonthLastYear!$C$14</definedName>
    <definedName name="QB_ROW_6320" localSheetId="5" hidden="1">QBActualsMonthLastYear_Original!$C$15</definedName>
    <definedName name="QB_ROW_6320" localSheetId="8" hidden="1">QBActualsYTD!$C$14</definedName>
    <definedName name="QB_ROW_6320" localSheetId="7" hidden="1">QBActualsYTD_Original!$C$15</definedName>
    <definedName name="QB_ROW_6320" localSheetId="10" hidden="1">QBActualsYTDLastYear!$C$14</definedName>
    <definedName name="QB_ROW_6320" localSheetId="9" hidden="1">QBActualsYTDLastYear_Original!$C$15</definedName>
    <definedName name="QB_ROW_63260" localSheetId="12" hidden="1">QBBalanceSheetForRepor_Original!$G$80</definedName>
    <definedName name="QB_ROW_63260" localSheetId="13" hidden="1">QBBalanceSheetForReport!$G$79</definedName>
    <definedName name="QB_ROW_64050" localSheetId="12" hidden="1">QBBalanceSheetForRepor_Original!$F$83</definedName>
    <definedName name="QB_ROW_64050" localSheetId="13" hidden="1">QBBalanceSheetForReport!$F$82</definedName>
    <definedName name="QB_ROW_64350" localSheetId="12" hidden="1">QBBalanceSheetForRepor_Original!$F$102</definedName>
    <definedName name="QB_ROW_64350" localSheetId="13" hidden="1">QBBalanceSheetForReport!$F$101</definedName>
    <definedName name="QB_ROW_65260" localSheetId="12" hidden="1">QBBalanceSheetForRepor_Original!$G$84</definedName>
    <definedName name="QB_ROW_65260" localSheetId="13" hidden="1">QBBalanceSheetForReport!$G$83</definedName>
    <definedName name="QB_ROW_66060" localSheetId="12" hidden="1">QBBalanceSheetForRepor_Original!$G$85</definedName>
    <definedName name="QB_ROW_66060" localSheetId="13" hidden="1">QBBalanceSheetForReport!$G$84</definedName>
    <definedName name="QB_ROW_66360" localSheetId="12" hidden="1">QBBalanceSheetForRepor_Original!$G$92</definedName>
    <definedName name="QB_ROW_66360" localSheetId="13" hidden="1">QBBalanceSheetForReport!$G$91</definedName>
    <definedName name="QB_ROW_67230" localSheetId="4" hidden="1">QBActualsMonth!$D$125</definedName>
    <definedName name="QB_ROW_67230" localSheetId="3" hidden="1">QBActualsMonth_Original!$D$126</definedName>
    <definedName name="QB_ROW_67230" localSheetId="6" hidden="1">QBActualsMonthLastYear!$D$125</definedName>
    <definedName name="QB_ROW_67230" localSheetId="5" hidden="1">QBActualsMonthLastYear_Original!$D$126</definedName>
    <definedName name="QB_ROW_67230" localSheetId="8" hidden="1">QBActualsYTD!$D$125</definedName>
    <definedName name="QB_ROW_67230" localSheetId="7" hidden="1">QBActualsYTD_Original!$D$126</definedName>
    <definedName name="QB_ROW_67230" localSheetId="10" hidden="1">QBActualsYTDLastYear!$D$125</definedName>
    <definedName name="QB_ROW_67230" localSheetId="9" hidden="1">QBActualsYTDLastYear_Original!$D$126</definedName>
    <definedName name="QB_ROW_68250" localSheetId="12" hidden="1">QBBalanceSheetForRepor_Original!$F$144</definedName>
    <definedName name="QB_ROW_68250" localSheetId="13" hidden="1">QBBalanceSheetForReport!$F$143</definedName>
    <definedName name="QB_ROW_69060" localSheetId="12" hidden="1">QBBalanceSheetForRepor_Original!$G$98</definedName>
    <definedName name="QB_ROW_69060" localSheetId="13" hidden="1">QBBalanceSheetForReport!$G$97</definedName>
    <definedName name="QB_ROW_69360" localSheetId="12" hidden="1">QBBalanceSheetForRepor_Original!$G$100</definedName>
    <definedName name="QB_ROW_69360" localSheetId="13" hidden="1">QBBalanceSheetForReport!$G$99</definedName>
    <definedName name="QB_ROW_7001" localSheetId="12" hidden="1">QBBalanceSheetForRepor_Original!$A$63</definedName>
    <definedName name="QB_ROW_7001" localSheetId="13" hidden="1">QBBalanceSheetForReport!$A$62</definedName>
    <definedName name="QB_ROW_70270" localSheetId="12" hidden="1">QBBalanceSheetForRepor_Original!$H$86</definedName>
    <definedName name="QB_ROW_70270" localSheetId="13" hidden="1">QBBalanceSheetForReport!$H$85</definedName>
    <definedName name="QB_ROW_71270" localSheetId="12" hidden="1">QBBalanceSheetForRepor_Original!$H$99</definedName>
    <definedName name="QB_ROW_71270" localSheetId="13" hidden="1">QBBalanceSheetForReport!$H$98</definedName>
    <definedName name="QB_ROW_72050" localSheetId="12" hidden="1">QBBalanceSheetForRepor_Original!$F$103</definedName>
    <definedName name="QB_ROW_72050" localSheetId="13" hidden="1">QBBalanceSheetForReport!$F$102</definedName>
    <definedName name="QB_ROW_7230" localSheetId="4" hidden="1">QBActualsMonth!$D$10</definedName>
    <definedName name="QB_ROW_7230" localSheetId="3" hidden="1">QBActualsMonth_Original!$D$11</definedName>
    <definedName name="QB_ROW_7230" localSheetId="6" hidden="1">QBActualsMonthLastYear!$D$10</definedName>
    <definedName name="QB_ROW_7230" localSheetId="5" hidden="1">QBActualsMonthLastYear_Original!$D$11</definedName>
    <definedName name="QB_ROW_7230" localSheetId="8" hidden="1">QBActualsYTD!$D$10</definedName>
    <definedName name="QB_ROW_7230" localSheetId="7" hidden="1">QBActualsYTD_Original!$D$11</definedName>
    <definedName name="QB_ROW_7230" localSheetId="10" hidden="1">QBActualsYTDLastYear!$D$10</definedName>
    <definedName name="QB_ROW_7230" localSheetId="9" hidden="1">QBActualsYTDLastYear_Original!$D$11</definedName>
    <definedName name="QB_ROW_72350" localSheetId="12" hidden="1">QBBalanceSheetForRepor_Original!$F$106</definedName>
    <definedName name="QB_ROW_72350" localSheetId="13" hidden="1">QBBalanceSheetForReport!$F$105</definedName>
    <definedName name="QB_ROW_7301" localSheetId="12" hidden="1">QBBalanceSheetForRepor_Original!$A$162</definedName>
    <definedName name="QB_ROW_7301" localSheetId="13" hidden="1">QBBalanceSheetForReport!$A$161</definedName>
    <definedName name="QB_ROW_73260" localSheetId="12" hidden="1">QBBalanceSheetForRepor_Original!$G$104</definedName>
    <definedName name="QB_ROW_73260" localSheetId="13" hidden="1">QBBalanceSheetForReport!$G$103</definedName>
    <definedName name="QB_ROW_74050" localSheetId="12" hidden="1">QBBalanceSheetForRepor_Original!$F$107</definedName>
    <definedName name="QB_ROW_74050" localSheetId="13" hidden="1">QBBalanceSheetForReport!$F$106</definedName>
    <definedName name="QB_ROW_74350" localSheetId="12" hidden="1">QBBalanceSheetForRepor_Original!$F$119</definedName>
    <definedName name="QB_ROW_74350" localSheetId="13" hidden="1">QBBalanceSheetForReport!$F$118</definedName>
    <definedName name="QB_ROW_75260" localSheetId="12" hidden="1">QBBalanceSheetForRepor_Original!$G$108</definedName>
    <definedName name="QB_ROW_75260" localSheetId="13" hidden="1">QBBalanceSheetForReport!$G$107</definedName>
    <definedName name="QB_ROW_76260" localSheetId="12" hidden="1">QBBalanceSheetForRepor_Original!$G$109</definedName>
    <definedName name="QB_ROW_76260" localSheetId="13" hidden="1">QBBalanceSheetForReport!$G$108</definedName>
    <definedName name="QB_ROW_77260" localSheetId="12" hidden="1">QBBalanceSheetForRepor_Original!$G$110</definedName>
    <definedName name="QB_ROW_77260" localSheetId="13" hidden="1">QBBalanceSheetForReport!$G$109</definedName>
    <definedName name="QB_ROW_78230" localSheetId="4" hidden="1">QBActualsMonth!$D$4</definedName>
    <definedName name="QB_ROW_78230" localSheetId="3" hidden="1">QBActualsMonth_Original!$D$5</definedName>
    <definedName name="QB_ROW_78230" localSheetId="6" hidden="1">QBActualsMonthLastYear!$D$4</definedName>
    <definedName name="QB_ROW_78230" localSheetId="5" hidden="1">QBActualsMonthLastYear_Original!$D$5</definedName>
    <definedName name="QB_ROW_78230" localSheetId="8" hidden="1">QBActualsYTD!$D$4</definedName>
    <definedName name="QB_ROW_78230" localSheetId="7" hidden="1">QBActualsYTD_Original!$D$5</definedName>
    <definedName name="QB_ROW_78230" localSheetId="10" hidden="1">QBActualsYTDLastYear!$D$4</definedName>
    <definedName name="QB_ROW_78230" localSheetId="9" hidden="1">QBActualsYTDLastYear_Original!$D$5</definedName>
    <definedName name="QB_ROW_79250" localSheetId="12" hidden="1">QBBalanceSheetForRepor_Original!$F$138</definedName>
    <definedName name="QB_ROW_79250" localSheetId="13" hidden="1">QBBalanceSheetForReport!$F$137</definedName>
    <definedName name="QB_ROW_8011" localSheetId="12" hidden="1">QBBalanceSheetForRepor_Original!$B$64</definedName>
    <definedName name="QB_ROW_8011" localSheetId="13" hidden="1">QBBalanceSheetForReport!$B$63</definedName>
    <definedName name="QB_ROW_80250" localSheetId="12" hidden="1">QBBalanceSheetForRepor_Original!$F$139</definedName>
    <definedName name="QB_ROW_80250" localSheetId="13" hidden="1">QBBalanceSheetForReport!$F$138</definedName>
    <definedName name="QB_ROW_81260" localSheetId="12" hidden="1">QBBalanceSheetForRepor_Original!$G$121</definedName>
    <definedName name="QB_ROW_81260" localSheetId="13" hidden="1">QBBalanceSheetForReport!$G$120</definedName>
    <definedName name="QB_ROW_82260" localSheetId="12" hidden="1">QBBalanceSheetForRepor_Original!$G$122</definedName>
    <definedName name="QB_ROW_82260" localSheetId="13" hidden="1">QBBalanceSheetForReport!$G$121</definedName>
    <definedName name="QB_ROW_8230" localSheetId="4" hidden="1">QBActualsMonth!$D$11</definedName>
    <definedName name="QB_ROW_8230" localSheetId="3" hidden="1">QBActualsMonth_Original!$D$12</definedName>
    <definedName name="QB_ROW_8230" localSheetId="6" hidden="1">QBActualsMonthLastYear!$D$11</definedName>
    <definedName name="QB_ROW_8230" localSheetId="5" hidden="1">QBActualsMonthLastYear_Original!$D$12</definedName>
    <definedName name="QB_ROW_8230" localSheetId="8" hidden="1">QBActualsYTD!$D$11</definedName>
    <definedName name="QB_ROW_8230" localSheetId="7" hidden="1">QBActualsYTD_Original!$D$12</definedName>
    <definedName name="QB_ROW_8230" localSheetId="10" hidden="1">QBActualsYTDLastYear!$D$11</definedName>
    <definedName name="QB_ROW_8230" localSheetId="9" hidden="1">QBActualsYTDLastYear_Original!$D$12</definedName>
    <definedName name="QB_ROW_83050" localSheetId="12" hidden="1">QBBalanceSheetForRepor_Original!$F$126</definedName>
    <definedName name="QB_ROW_83050" localSheetId="13" hidden="1">QBBalanceSheetForReport!$F$125</definedName>
    <definedName name="QB_ROW_8311" localSheetId="12" hidden="1">QBBalanceSheetForRepor_Original!$B$156</definedName>
    <definedName name="QB_ROW_8311" localSheetId="13" hidden="1">QBBalanceSheetForReport!$B$155</definedName>
    <definedName name="QB_ROW_83350" localSheetId="12" hidden="1">QBBalanceSheetForRepor_Original!$F$133</definedName>
    <definedName name="QB_ROW_83350" localSheetId="13" hidden="1">QBBalanceSheetForReport!$F$132</definedName>
    <definedName name="QB_ROW_84250" localSheetId="12" hidden="1">QBBalanceSheetForRepor_Original!$F$143</definedName>
    <definedName name="QB_ROW_84250" localSheetId="13" hidden="1">QBBalanceSheetForReport!$F$142</definedName>
    <definedName name="QB_ROW_85260" localSheetId="12" hidden="1">QBBalanceSheetForRepor_Original!$G$127</definedName>
    <definedName name="QB_ROW_85260" localSheetId="13" hidden="1">QBBalanceSheetForReport!$G$126</definedName>
    <definedName name="QB_ROW_86260" localSheetId="12" hidden="1">QBBalanceSheetForRepor_Original!$G$132</definedName>
    <definedName name="QB_ROW_86260" localSheetId="13" hidden="1">QBBalanceSheetForReport!$G$131</definedName>
    <definedName name="QB_ROW_87240" localSheetId="12" hidden="1">QBBalanceSheetForRepor_Original!$E$69</definedName>
    <definedName name="QB_ROW_87240" localSheetId="13" hidden="1">QBBalanceSheetForReport!$E$68</definedName>
    <definedName name="QB_ROW_88020" localSheetId="4" hidden="1">QBActualsMonth!$C$40</definedName>
    <definedName name="QB_ROW_88020" localSheetId="3" hidden="1">QBActualsMonth_Original!$C$41</definedName>
    <definedName name="QB_ROW_88020" localSheetId="6" hidden="1">QBActualsMonthLastYear!$C$40</definedName>
    <definedName name="QB_ROW_88020" localSheetId="5" hidden="1">QBActualsMonthLastYear_Original!$C$41</definedName>
    <definedName name="QB_ROW_88020" localSheetId="8" hidden="1">QBActualsYTD!$C$40</definedName>
    <definedName name="QB_ROW_88020" localSheetId="7" hidden="1">QBActualsYTD_Original!$C$41</definedName>
    <definedName name="QB_ROW_88020" localSheetId="10" hidden="1">QBActualsYTDLastYear!$C$40</definedName>
    <definedName name="QB_ROW_88020" localSheetId="9" hidden="1">QBActualsYTDLastYear_Original!$C$41</definedName>
    <definedName name="QB_ROW_88230" localSheetId="4" hidden="1">QBActualsMonth!$D$56</definedName>
    <definedName name="QB_ROW_88230" localSheetId="3" hidden="1">QBActualsMonth_Original!$D$57</definedName>
    <definedName name="QB_ROW_88230" localSheetId="6" hidden="1">QBActualsMonthLastYear!$D$56</definedName>
    <definedName name="QB_ROW_88230" localSheetId="5" hidden="1">QBActualsMonthLastYear_Original!$D$57</definedName>
    <definedName name="QB_ROW_88230" localSheetId="8" hidden="1">QBActualsYTD!$D$56</definedName>
    <definedName name="QB_ROW_88230" localSheetId="7" hidden="1">QBActualsYTD_Original!$D$57</definedName>
    <definedName name="QB_ROW_88230" localSheetId="10" hidden="1">QBActualsYTDLastYear!$D$56</definedName>
    <definedName name="QB_ROW_88230" localSheetId="9" hidden="1">QBActualsYTDLastYear_Original!$D$57</definedName>
    <definedName name="QB_ROW_88320" localSheetId="4" hidden="1">QBActualsMonth!$C$57</definedName>
    <definedName name="QB_ROW_88320" localSheetId="3" hidden="1">QBActualsMonth_Original!$C$58</definedName>
    <definedName name="QB_ROW_88320" localSheetId="6" hidden="1">QBActualsMonthLastYear!$C$57</definedName>
    <definedName name="QB_ROW_88320" localSheetId="5" hidden="1">QBActualsMonthLastYear_Original!$C$58</definedName>
    <definedName name="QB_ROW_88320" localSheetId="8" hidden="1">QBActualsYTD!$C$57</definedName>
    <definedName name="QB_ROW_88320" localSheetId="7" hidden="1">QBActualsYTD_Original!$C$58</definedName>
    <definedName name="QB_ROW_88320" localSheetId="10" hidden="1">QBActualsYTDLastYear!$C$57</definedName>
    <definedName name="QB_ROW_88320" localSheetId="9" hidden="1">QBActualsYTDLastYear_Original!$C$58</definedName>
    <definedName name="QB_ROW_89230" localSheetId="4" hidden="1">QBActualsMonth!$D$41</definedName>
    <definedName name="QB_ROW_89230" localSheetId="3" hidden="1">QBActualsMonth_Original!$D$42</definedName>
    <definedName name="QB_ROW_89230" localSheetId="6" hidden="1">QBActualsMonthLastYear!$D$41</definedName>
    <definedName name="QB_ROW_89230" localSheetId="5" hidden="1">QBActualsMonthLastYear_Original!$D$42</definedName>
    <definedName name="QB_ROW_89230" localSheetId="8" hidden="1">QBActualsYTD!$D$41</definedName>
    <definedName name="QB_ROW_89230" localSheetId="7" hidden="1">QBActualsYTD_Original!$D$42</definedName>
    <definedName name="QB_ROW_89230" localSheetId="10" hidden="1">QBActualsYTDLastYear!$D$41</definedName>
    <definedName name="QB_ROW_89230" localSheetId="9" hidden="1">QBActualsYTDLastYear_Original!$D$42</definedName>
    <definedName name="QB_ROW_9021" localSheetId="12" hidden="1">QBBalanceSheetForRepor_Original!$C$65</definedName>
    <definedName name="QB_ROW_9021" localSheetId="13" hidden="1">QBBalanceSheetForReport!$C$64</definedName>
    <definedName name="QB_ROW_90230" localSheetId="4" hidden="1">QBActualsMonth!$D$42</definedName>
    <definedName name="QB_ROW_90230" localSheetId="3" hidden="1">QBActualsMonth_Original!$D$43</definedName>
    <definedName name="QB_ROW_90230" localSheetId="6" hidden="1">QBActualsMonthLastYear!$D$42</definedName>
    <definedName name="QB_ROW_90230" localSheetId="5" hidden="1">QBActualsMonthLastYear_Original!$D$43</definedName>
    <definedName name="QB_ROW_90230" localSheetId="8" hidden="1">QBActualsYTD!$D$42</definedName>
    <definedName name="QB_ROW_90230" localSheetId="7" hidden="1">QBActualsYTD_Original!$D$43</definedName>
    <definedName name="QB_ROW_90230" localSheetId="10" hidden="1">QBActualsYTDLastYear!$D$42</definedName>
    <definedName name="QB_ROW_90230" localSheetId="9" hidden="1">QBActualsYTDLastYear_Original!$D$43</definedName>
    <definedName name="QB_ROW_91030" localSheetId="4" hidden="1">QBActualsMonth!$D$43</definedName>
    <definedName name="QB_ROW_91030" localSheetId="3" hidden="1">QBActualsMonth_Original!$D$44</definedName>
    <definedName name="QB_ROW_91030" localSheetId="6" hidden="1">QBActualsMonthLastYear!$D$43</definedName>
    <definedName name="QB_ROW_91030" localSheetId="5" hidden="1">QBActualsMonthLastYear_Original!$D$44</definedName>
    <definedName name="QB_ROW_91030" localSheetId="8" hidden="1">QBActualsYTD!$D$43</definedName>
    <definedName name="QB_ROW_91030" localSheetId="7" hidden="1">QBActualsYTD_Original!$D$44</definedName>
    <definedName name="QB_ROW_91030" localSheetId="10" hidden="1">QBActualsYTDLastYear!$D$43</definedName>
    <definedName name="QB_ROW_91030" localSheetId="9" hidden="1">QBActualsYTDLastYear_Original!$D$44</definedName>
    <definedName name="QB_ROW_91240" localSheetId="4" hidden="1">QBActualsMonth!$E$51</definedName>
    <definedName name="QB_ROW_91240" localSheetId="3" hidden="1">QBActualsMonth_Original!$E$52</definedName>
    <definedName name="QB_ROW_91240" localSheetId="6" hidden="1">QBActualsMonthLastYear!$E$51</definedName>
    <definedName name="QB_ROW_91240" localSheetId="5" hidden="1">QBActualsMonthLastYear_Original!$E$52</definedName>
    <definedName name="QB_ROW_91240" localSheetId="8" hidden="1">QBActualsYTD!$E$51</definedName>
    <definedName name="QB_ROW_91240" localSheetId="7" hidden="1">QBActualsYTD_Original!$E$52</definedName>
    <definedName name="QB_ROW_91240" localSheetId="10" hidden="1">QBActualsYTDLastYear!$E$51</definedName>
    <definedName name="QB_ROW_91240" localSheetId="9" hidden="1">QBActualsYTDLastYear_Original!$E$52</definedName>
    <definedName name="QB_ROW_91330" localSheetId="4" hidden="1">QBActualsMonth!$D$52</definedName>
    <definedName name="QB_ROW_91330" localSheetId="3" hidden="1">QBActualsMonth_Original!$D$53</definedName>
    <definedName name="QB_ROW_91330" localSheetId="6" hidden="1">QBActualsMonthLastYear!$D$52</definedName>
    <definedName name="QB_ROW_91330" localSheetId="5" hidden="1">QBActualsMonthLastYear_Original!$D$53</definedName>
    <definedName name="QB_ROW_91330" localSheetId="8" hidden="1">QBActualsYTD!$D$52</definedName>
    <definedName name="QB_ROW_91330" localSheetId="7" hidden="1">QBActualsYTD_Original!$D$53</definedName>
    <definedName name="QB_ROW_91330" localSheetId="10" hidden="1">QBActualsYTDLastYear!$D$52</definedName>
    <definedName name="QB_ROW_91330" localSheetId="9" hidden="1">QBActualsYTDLastYear_Original!$D$53</definedName>
    <definedName name="QB_ROW_92240" localSheetId="4" hidden="1">QBActualsMonth!$E$44</definedName>
    <definedName name="QB_ROW_92240" localSheetId="3" hidden="1">QBActualsMonth_Original!$E$45</definedName>
    <definedName name="QB_ROW_92240" localSheetId="6" hidden="1">QBActualsMonthLastYear!$E$44</definedName>
    <definedName name="QB_ROW_92240" localSheetId="5" hidden="1">QBActualsMonthLastYear_Original!$E$45</definedName>
    <definedName name="QB_ROW_92240" localSheetId="8" hidden="1">QBActualsYTD!$E$44</definedName>
    <definedName name="QB_ROW_92240" localSheetId="7" hidden="1">QBActualsYTD_Original!$E$45</definedName>
    <definedName name="QB_ROW_92240" localSheetId="10" hidden="1">QBActualsYTDLastYear!$E$44</definedName>
    <definedName name="QB_ROW_92240" localSheetId="9" hidden="1">QBActualsYTDLastYear_Original!$E$45</definedName>
    <definedName name="QB_ROW_9230" localSheetId="4" hidden="1">QBActualsMonth!$D$12</definedName>
    <definedName name="QB_ROW_9230" localSheetId="3" hidden="1">QBActualsMonth_Original!$D$13</definedName>
    <definedName name="QB_ROW_9230" localSheetId="6" hidden="1">QBActualsMonthLastYear!$D$12</definedName>
    <definedName name="QB_ROW_9230" localSheetId="5" hidden="1">QBActualsMonthLastYear_Original!$D$13</definedName>
    <definedName name="QB_ROW_9230" localSheetId="8" hidden="1">QBActualsYTD!$D$12</definedName>
    <definedName name="QB_ROW_9230" localSheetId="7" hidden="1">QBActualsYTD_Original!$D$13</definedName>
    <definedName name="QB_ROW_9230" localSheetId="10" hidden="1">QBActualsYTDLastYear!$D$12</definedName>
    <definedName name="QB_ROW_9230" localSheetId="9" hidden="1">QBActualsYTDLastYear_Original!$D$13</definedName>
    <definedName name="QB_ROW_9321" localSheetId="12" hidden="1">QBBalanceSheetForRepor_Original!$C$148</definedName>
    <definedName name="QB_ROW_9321" localSheetId="13" hidden="1">QBBalanceSheetForReport!$C$147</definedName>
    <definedName name="QB_ROW_93240" localSheetId="4" hidden="1">QBActualsMonth!$E$45</definedName>
    <definedName name="QB_ROW_93240" localSheetId="3" hidden="1">QBActualsMonth_Original!$E$46</definedName>
    <definedName name="QB_ROW_93240" localSheetId="6" hidden="1">QBActualsMonthLastYear!$E$45</definedName>
    <definedName name="QB_ROW_93240" localSheetId="5" hidden="1">QBActualsMonthLastYear_Original!$E$46</definedName>
    <definedName name="QB_ROW_93240" localSheetId="8" hidden="1">QBActualsYTD!$E$45</definedName>
    <definedName name="QB_ROW_93240" localSheetId="7" hidden="1">QBActualsYTD_Original!$E$46</definedName>
    <definedName name="QB_ROW_93240" localSheetId="10" hidden="1">QBActualsYTDLastYear!$E$45</definedName>
    <definedName name="QB_ROW_93240" localSheetId="9" hidden="1">QBActualsYTDLastYear_Original!$E$46</definedName>
    <definedName name="QB_ROW_94240" localSheetId="4" hidden="1">QBActualsMonth!$E$46</definedName>
    <definedName name="QB_ROW_94240" localSheetId="3" hidden="1">QBActualsMonth_Original!$E$47</definedName>
    <definedName name="QB_ROW_94240" localSheetId="6" hidden="1">QBActualsMonthLastYear!$E$46</definedName>
    <definedName name="QB_ROW_94240" localSheetId="5" hidden="1">QBActualsMonthLastYear_Original!$E$47</definedName>
    <definedName name="QB_ROW_94240" localSheetId="8" hidden="1">QBActualsYTD!$E$46</definedName>
    <definedName name="QB_ROW_94240" localSheetId="7" hidden="1">QBActualsYTD_Original!$E$47</definedName>
    <definedName name="QB_ROW_94240" localSheetId="10" hidden="1">QBActualsYTDLastYear!$E$46</definedName>
    <definedName name="QB_ROW_94240" localSheetId="9" hidden="1">QBActualsYTDLastYear_Original!$E$47</definedName>
    <definedName name="QB_ROW_95240" localSheetId="4" hidden="1">QBActualsMonth!$E$47</definedName>
    <definedName name="QB_ROW_95240" localSheetId="3" hidden="1">QBActualsMonth_Original!$E$48</definedName>
    <definedName name="QB_ROW_95240" localSheetId="6" hidden="1">QBActualsMonthLastYear!$E$47</definedName>
    <definedName name="QB_ROW_95240" localSheetId="5" hidden="1">QBActualsMonthLastYear_Original!$E$48</definedName>
    <definedName name="QB_ROW_95240" localSheetId="8" hidden="1">QBActualsYTD!$E$47</definedName>
    <definedName name="QB_ROW_95240" localSheetId="7" hidden="1">QBActualsYTD_Original!$E$48</definedName>
    <definedName name="QB_ROW_95240" localSheetId="10" hidden="1">QBActualsYTDLastYear!$E$47</definedName>
    <definedName name="QB_ROW_95240" localSheetId="9" hidden="1">QBActualsYTDLastYear_Original!$E$48</definedName>
    <definedName name="QB_ROW_96240" localSheetId="4" hidden="1">QBActualsMonth!$E$48</definedName>
    <definedName name="QB_ROW_96240" localSheetId="3" hidden="1">QBActualsMonth_Original!$E$49</definedName>
    <definedName name="QB_ROW_96240" localSheetId="6" hidden="1">QBActualsMonthLastYear!$E$48</definedName>
    <definedName name="QB_ROW_96240" localSheetId="5" hidden="1">QBActualsMonthLastYear_Original!$E$49</definedName>
    <definedName name="QB_ROW_96240" localSheetId="8" hidden="1">QBActualsYTD!$E$48</definedName>
    <definedName name="QB_ROW_96240" localSheetId="7" hidden="1">QBActualsYTD_Original!$E$49</definedName>
    <definedName name="QB_ROW_96240" localSheetId="10" hidden="1">QBActualsYTDLastYear!$E$48</definedName>
    <definedName name="QB_ROW_96240" localSheetId="9" hidden="1">QBActualsYTDLastYear_Original!$E$49</definedName>
    <definedName name="QB_ROW_97240" localSheetId="4" hidden="1">QBActualsMonth!$E$49</definedName>
    <definedName name="QB_ROW_97240" localSheetId="3" hidden="1">QBActualsMonth_Original!$E$50</definedName>
    <definedName name="QB_ROW_97240" localSheetId="6" hidden="1">QBActualsMonthLastYear!$E$49</definedName>
    <definedName name="QB_ROW_97240" localSheetId="5" hidden="1">QBActualsMonthLastYear_Original!$E$50</definedName>
    <definedName name="QB_ROW_97240" localSheetId="8" hidden="1">QBActualsYTD!$E$49</definedName>
    <definedName name="QB_ROW_97240" localSheetId="7" hidden="1">QBActualsYTD_Original!$E$50</definedName>
    <definedName name="QB_ROW_97240" localSheetId="10" hidden="1">QBActualsYTDLastYear!$E$49</definedName>
    <definedName name="QB_ROW_97240" localSheetId="9" hidden="1">QBActualsYTDLastYear_Original!$E$50</definedName>
    <definedName name="QB_ROW_98240" localSheetId="4" hidden="1">QBActualsMonth!$E$50</definedName>
    <definedName name="QB_ROW_98240" localSheetId="3" hidden="1">QBActualsMonth_Original!$E$51</definedName>
    <definedName name="QB_ROW_98240" localSheetId="6" hidden="1">QBActualsMonthLastYear!$E$50</definedName>
    <definedName name="QB_ROW_98240" localSheetId="5" hidden="1">QBActualsMonthLastYear_Original!$E$51</definedName>
    <definedName name="QB_ROW_98240" localSheetId="8" hidden="1">QBActualsYTD!$E$50</definedName>
    <definedName name="QB_ROW_98240" localSheetId="7" hidden="1">QBActualsYTD_Original!$E$51</definedName>
    <definedName name="QB_ROW_98240" localSheetId="10" hidden="1">QBActualsYTDLastYear!$E$50</definedName>
    <definedName name="QB_ROW_98240" localSheetId="9" hidden="1">QBActualsYTDLastYear_Original!$E$51</definedName>
    <definedName name="QB_ROW_99230" localSheetId="4" hidden="1">QBActualsMonth!$D$53</definedName>
    <definedName name="QB_ROW_99230" localSheetId="3" hidden="1">QBActualsMonth_Original!$D$54</definedName>
    <definedName name="QB_ROW_99230" localSheetId="6" hidden="1">QBActualsMonthLastYear!$D$53</definedName>
    <definedName name="QB_ROW_99230" localSheetId="5" hidden="1">QBActualsMonthLastYear_Original!$D$54</definedName>
    <definedName name="QB_ROW_99230" localSheetId="8" hidden="1">QBActualsYTD!$D$53</definedName>
    <definedName name="QB_ROW_99230" localSheetId="7" hidden="1">QBActualsYTD_Original!$D$54</definedName>
    <definedName name="QB_ROW_99230" localSheetId="10" hidden="1">QBActualsYTDLastYear!$D$53</definedName>
    <definedName name="QB_ROW_99230" localSheetId="9" hidden="1">QBActualsYTDLastYear_Original!$D$54</definedName>
    <definedName name="QBCANSUPPORTUPDATE" localSheetId="4">TRUE</definedName>
    <definedName name="QBCANSUPPORTUPDATE" localSheetId="3">TRUE</definedName>
    <definedName name="QBCANSUPPORTUPDATE" localSheetId="6">TRUE</definedName>
    <definedName name="QBCANSUPPORTUPDATE" localSheetId="5">TRUE</definedName>
    <definedName name="QBCANSUPPORTUPDATE" localSheetId="8">TRUE</definedName>
    <definedName name="QBCANSUPPORTUPDATE" localSheetId="7">TRUE</definedName>
    <definedName name="QBCANSUPPORTUPDATE" localSheetId="10">TRUE</definedName>
    <definedName name="QBCANSUPPORTUPDATE" localSheetId="9">TRUE</definedName>
    <definedName name="QBCANSUPPORTUPDATE" localSheetId="12">TRUE</definedName>
    <definedName name="QBCANSUPPORTUPDATE" localSheetId="13">TRUE</definedName>
    <definedName name="QBCOMPANYFILENAME" localSheetId="4">"C:\Users\finance\Documents\Treasurer\Quickbooks Company Files\Christ Episcopal Church.qbw"</definedName>
    <definedName name="QBCOMPANYFILENAME" localSheetId="3">"C:\Users\finance\Documents\Treasurer\Quickbooks Company Files\Christ Episcopal Church.qbw"</definedName>
    <definedName name="QBCOMPANYFILENAME" localSheetId="6">"C:\Users\finance\Documents\Treasurer\Quickbooks Company Files\Christ Episcopal Church.qbw"</definedName>
    <definedName name="QBCOMPANYFILENAME" localSheetId="5">"C:\Users\finance\Documents\Treasurer\Quickbooks Company Files\Christ Episcopal Church.qbw"</definedName>
    <definedName name="QBCOMPANYFILENAME" localSheetId="8">"C:\Users\finance\Documents\Treasurer\Quickbooks Company Files\Christ Episcopal Church.qbw"</definedName>
    <definedName name="QBCOMPANYFILENAME" localSheetId="7">"C:\Users\finance\Documents\Treasurer\Quickbooks Company Files\Christ Episcopal Church.qbw"</definedName>
    <definedName name="QBCOMPANYFILENAME" localSheetId="10">"C:\Users\finance\Documents\Treasurer\Quickbooks Company Files\Christ Episcopal Church.qbw"</definedName>
    <definedName name="QBCOMPANYFILENAME" localSheetId="9">"C:\Users\finance\Documents\Treasurer\Quickbooks Company Files\Christ Episcopal Church.qbw"</definedName>
    <definedName name="QBCOMPANYFILENAME" localSheetId="12">"C:\Users\finance\Documents\Treasurer\Quickbooks Company Files\Christ Episcopal Church.qbw"</definedName>
    <definedName name="QBCOMPANYFILENAME" localSheetId="13">"C:\Users\finance\Documents\Treasurer\Quickbooks Company Files\Christ Episcopal Church.qbw"</definedName>
    <definedName name="QBENDDATE" localSheetId="4">20180228</definedName>
    <definedName name="QBENDDATE" localSheetId="3">20180131</definedName>
    <definedName name="QBENDDATE" localSheetId="6">20170228</definedName>
    <definedName name="QBENDDATE" localSheetId="5">20170131</definedName>
    <definedName name="QBENDDATE" localSheetId="8">20180228</definedName>
    <definedName name="QBENDDATE" localSheetId="7">20180131</definedName>
    <definedName name="QBENDDATE" localSheetId="10">20170228</definedName>
    <definedName name="QBENDDATE" localSheetId="9">20170131</definedName>
    <definedName name="QBENDDATE" localSheetId="12">20180131</definedName>
    <definedName name="QBENDDATE" localSheetId="13">20180228</definedName>
    <definedName name="QBHEADERSONSCREEN" localSheetId="4">FALSE</definedName>
    <definedName name="QBHEADERSONSCREEN" localSheetId="3">FALSE</definedName>
    <definedName name="QBHEADERSONSCREEN" localSheetId="6">FALSE</definedName>
    <definedName name="QBHEADERSONSCREEN" localSheetId="5">FALSE</definedName>
    <definedName name="QBHEADERSONSCREEN" localSheetId="8">FALSE</definedName>
    <definedName name="QBHEADERSONSCREEN" localSheetId="7">FALSE</definedName>
    <definedName name="QBHEADERSONSCREEN" localSheetId="10">FALSE</definedName>
    <definedName name="QBHEADERSONSCREEN" localSheetId="9">FALSE</definedName>
    <definedName name="QBHEADERSONSCREEN" localSheetId="12">FALSE</definedName>
    <definedName name="QBHEADERSONSCREEN" localSheetId="13">FALSE</definedName>
    <definedName name="QBMETADATASIZE" localSheetId="4">5892</definedName>
    <definedName name="QBMETADATASIZE" localSheetId="3">5892</definedName>
    <definedName name="QBMETADATASIZE" localSheetId="6">5892</definedName>
    <definedName name="QBMETADATASIZE" localSheetId="5">5892</definedName>
    <definedName name="QBMETADATASIZE" localSheetId="8">5908</definedName>
    <definedName name="QBMETADATASIZE" localSheetId="7">5908</definedName>
    <definedName name="QBMETADATASIZE" localSheetId="10">5908</definedName>
    <definedName name="QBMETADATASIZE" localSheetId="9">5908</definedName>
    <definedName name="QBMETADATASIZE" localSheetId="12">5892</definedName>
    <definedName name="QBMETADATASIZE" localSheetId="13">5892</definedName>
    <definedName name="QBPRESERVECOLOR" localSheetId="4">FALSE</definedName>
    <definedName name="QBPRESERVECOLOR" localSheetId="3">FALSE</definedName>
    <definedName name="QBPRESERVECOLOR" localSheetId="6">FALSE</definedName>
    <definedName name="QBPRESERVECOLOR" localSheetId="5">FALSE</definedName>
    <definedName name="QBPRESERVECOLOR" localSheetId="8">FALSE</definedName>
    <definedName name="QBPRESERVECOLOR" localSheetId="7">FALSE</definedName>
    <definedName name="QBPRESERVECOLOR" localSheetId="10">FALSE</definedName>
    <definedName name="QBPRESERVECOLOR" localSheetId="9">FALSE</definedName>
    <definedName name="QBPRESERVECOLOR" localSheetId="12">FALSE</definedName>
    <definedName name="QBPRESERVECOLOR" localSheetId="13">FALSE</definedName>
    <definedName name="QBPRESERVEFONT" localSheetId="4">FALSE</definedName>
    <definedName name="QBPRESERVEFONT" localSheetId="3">FALSE</definedName>
    <definedName name="QBPRESERVEFONT" localSheetId="6">FALSE</definedName>
    <definedName name="QBPRESERVEFONT" localSheetId="5">FALSE</definedName>
    <definedName name="QBPRESERVEFONT" localSheetId="8">FALSE</definedName>
    <definedName name="QBPRESERVEFONT" localSheetId="7">FALSE</definedName>
    <definedName name="QBPRESERVEFONT" localSheetId="10">FALSE</definedName>
    <definedName name="QBPRESERVEFONT" localSheetId="9">FALSE</definedName>
    <definedName name="QBPRESERVEFONT" localSheetId="12">FALSE</definedName>
    <definedName name="QBPRESERVEFONT" localSheetId="13">FALSE</definedName>
    <definedName name="QBPRESERVEROWHEIGHT" localSheetId="4">FALSE</definedName>
    <definedName name="QBPRESERVEROWHEIGHT" localSheetId="3">FALSE</definedName>
    <definedName name="QBPRESERVEROWHEIGHT" localSheetId="6">FALSE</definedName>
    <definedName name="QBPRESERVEROWHEIGHT" localSheetId="5">FALSE</definedName>
    <definedName name="QBPRESERVEROWHEIGHT" localSheetId="8">FALSE</definedName>
    <definedName name="QBPRESERVEROWHEIGHT" localSheetId="7">FALSE</definedName>
    <definedName name="QBPRESERVEROWHEIGHT" localSheetId="10">FALSE</definedName>
    <definedName name="QBPRESERVEROWHEIGHT" localSheetId="9">FALSE</definedName>
    <definedName name="QBPRESERVEROWHEIGHT" localSheetId="12">FALSE</definedName>
    <definedName name="QBPRESERVEROWHEIGHT" localSheetId="13">FALSE</definedName>
    <definedName name="QBPRESERVESPACE" localSheetId="4">FALSE</definedName>
    <definedName name="QBPRESERVESPACE" localSheetId="3">FALSE</definedName>
    <definedName name="QBPRESERVESPACE" localSheetId="6">FALSE</definedName>
    <definedName name="QBPRESERVESPACE" localSheetId="5">FALSE</definedName>
    <definedName name="QBPRESERVESPACE" localSheetId="8">FALSE</definedName>
    <definedName name="QBPRESERVESPACE" localSheetId="7">FALSE</definedName>
    <definedName name="QBPRESERVESPACE" localSheetId="10">FALSE</definedName>
    <definedName name="QBPRESERVESPACE" localSheetId="9">FALSE</definedName>
    <definedName name="QBPRESERVESPACE" localSheetId="12">FALSE</definedName>
    <definedName name="QBPRESERVESPACE" localSheetId="13">FALSE</definedName>
    <definedName name="QBREPORTCOLAXIS" localSheetId="4">0</definedName>
    <definedName name="QBREPORTCOLAXIS" localSheetId="3">0</definedName>
    <definedName name="QBREPORTCOLAXIS" localSheetId="6">0</definedName>
    <definedName name="QBREPORTCOLAXIS" localSheetId="5">0</definedName>
    <definedName name="QBREPORTCOLAXIS" localSheetId="8">0</definedName>
    <definedName name="QBREPORTCOLAXIS" localSheetId="7">0</definedName>
    <definedName name="QBREPORTCOLAXIS" localSheetId="10">0</definedName>
    <definedName name="QBREPORTCOLAXIS" localSheetId="9">0</definedName>
    <definedName name="QBREPORTCOLAXIS" localSheetId="12">0</definedName>
    <definedName name="QBREPORTCOLAXIS" localSheetId="13">0</definedName>
    <definedName name="QBREPORTCOMPANYID" localSheetId="4">"7823de0e199e4ff89c0c86e91fd1fd7c"</definedName>
    <definedName name="QBREPORTCOMPANYID" localSheetId="3">"7823de0e199e4ff89c0c86e91fd1fd7c"</definedName>
    <definedName name="QBREPORTCOMPANYID" localSheetId="6">"7823de0e199e4ff89c0c86e91fd1fd7c"</definedName>
    <definedName name="QBREPORTCOMPANYID" localSheetId="5">"7823de0e199e4ff89c0c86e91fd1fd7c"</definedName>
    <definedName name="QBREPORTCOMPANYID" localSheetId="8">"7823de0e199e4ff89c0c86e91fd1fd7c"</definedName>
    <definedName name="QBREPORTCOMPANYID" localSheetId="7">"7823de0e199e4ff89c0c86e91fd1fd7c"</definedName>
    <definedName name="QBREPORTCOMPANYID" localSheetId="10">"7823de0e199e4ff89c0c86e91fd1fd7c"</definedName>
    <definedName name="QBREPORTCOMPANYID" localSheetId="9">"7823de0e199e4ff89c0c86e91fd1fd7c"</definedName>
    <definedName name="QBREPORTCOMPANYID" localSheetId="12">"7823de0e199e4ff89c0c86e91fd1fd7c"</definedName>
    <definedName name="QBREPORTCOMPANYID" localSheetId="13">"7823de0e199e4ff89c0c86e91fd1fd7c"</definedName>
    <definedName name="QBREPORTCOMPARECOL_ANNUALBUDGET" localSheetId="4">FALSE</definedName>
    <definedName name="QBREPORTCOMPARECOL_ANNUALBUDGET" localSheetId="3">FALSE</definedName>
    <definedName name="QBREPORTCOMPARECOL_ANNUALBUDGET" localSheetId="6">FALSE</definedName>
    <definedName name="QBREPORTCOMPARECOL_ANNUALBUDGET" localSheetId="5">FALSE</definedName>
    <definedName name="QBREPORTCOMPARECOL_ANNUALBUDGET" localSheetId="8">FALSE</definedName>
    <definedName name="QBREPORTCOMPARECOL_ANNUALBUDGET" localSheetId="7">FALSE</definedName>
    <definedName name="QBREPORTCOMPARECOL_ANNUALBUDGET" localSheetId="10">FALSE</definedName>
    <definedName name="QBREPORTCOMPARECOL_ANNUALBUDGET" localSheetId="9">FALSE</definedName>
    <definedName name="QBREPORTCOMPARECOL_ANNUALBUDGET" localSheetId="12">FALSE</definedName>
    <definedName name="QBREPORTCOMPARECOL_ANNUALBUDGET" localSheetId="13">FALSE</definedName>
    <definedName name="QBREPORTCOMPARECOL_AVGCOGS" localSheetId="4">FALSE</definedName>
    <definedName name="QBREPORTCOMPARECOL_AVGCOGS" localSheetId="3">FALSE</definedName>
    <definedName name="QBREPORTCOMPARECOL_AVGCOGS" localSheetId="6">FALSE</definedName>
    <definedName name="QBREPORTCOMPARECOL_AVGCOGS" localSheetId="5">FALSE</definedName>
    <definedName name="QBREPORTCOMPARECOL_AVGCOGS" localSheetId="8">FALSE</definedName>
    <definedName name="QBREPORTCOMPARECOL_AVGCOGS" localSheetId="7">FALSE</definedName>
    <definedName name="QBREPORTCOMPARECOL_AVGCOGS" localSheetId="10">FALSE</definedName>
    <definedName name="QBREPORTCOMPARECOL_AVGCOGS" localSheetId="9">FALSE</definedName>
    <definedName name="QBREPORTCOMPARECOL_AVGCOGS" localSheetId="12">FALSE</definedName>
    <definedName name="QBREPORTCOMPARECOL_AVGCOGS" localSheetId="13">FALSE</definedName>
    <definedName name="QBREPORTCOMPARECOL_AVGPRICE" localSheetId="4">FALSE</definedName>
    <definedName name="QBREPORTCOMPARECOL_AVGPRICE" localSheetId="3">FALSE</definedName>
    <definedName name="QBREPORTCOMPARECOL_AVGPRICE" localSheetId="6">FALSE</definedName>
    <definedName name="QBREPORTCOMPARECOL_AVGPRICE" localSheetId="5">FALSE</definedName>
    <definedName name="QBREPORTCOMPARECOL_AVGPRICE" localSheetId="8">FALSE</definedName>
    <definedName name="QBREPORTCOMPARECOL_AVGPRICE" localSheetId="7">FALSE</definedName>
    <definedName name="QBREPORTCOMPARECOL_AVGPRICE" localSheetId="10">FALSE</definedName>
    <definedName name="QBREPORTCOMPARECOL_AVGPRICE" localSheetId="9">FALSE</definedName>
    <definedName name="QBREPORTCOMPARECOL_AVGPRICE" localSheetId="12">FALSE</definedName>
    <definedName name="QBREPORTCOMPARECOL_AVGPRICE" localSheetId="13">FALSE</definedName>
    <definedName name="QBREPORTCOMPARECOL_BUDDIFF" localSheetId="4">FALSE</definedName>
    <definedName name="QBREPORTCOMPARECOL_BUDDIFF" localSheetId="3">FALSE</definedName>
    <definedName name="QBREPORTCOMPARECOL_BUDDIFF" localSheetId="6">FALSE</definedName>
    <definedName name="QBREPORTCOMPARECOL_BUDDIFF" localSheetId="5">FALSE</definedName>
    <definedName name="QBREPORTCOMPARECOL_BUDDIFF" localSheetId="8">FALSE</definedName>
    <definedName name="QBREPORTCOMPARECOL_BUDDIFF" localSheetId="7">FALSE</definedName>
    <definedName name="QBREPORTCOMPARECOL_BUDDIFF" localSheetId="10">FALSE</definedName>
    <definedName name="QBREPORTCOMPARECOL_BUDDIFF" localSheetId="9">FALSE</definedName>
    <definedName name="QBREPORTCOMPARECOL_BUDDIFF" localSheetId="12">FALSE</definedName>
    <definedName name="QBREPORTCOMPARECOL_BUDDIFF" localSheetId="13">FALSE</definedName>
    <definedName name="QBREPORTCOMPARECOL_BUDGET" localSheetId="4">FALSE</definedName>
    <definedName name="QBREPORTCOMPARECOL_BUDGET" localSheetId="3">FALSE</definedName>
    <definedName name="QBREPORTCOMPARECOL_BUDGET" localSheetId="6">FALSE</definedName>
    <definedName name="QBREPORTCOMPARECOL_BUDGET" localSheetId="5">FALSE</definedName>
    <definedName name="QBREPORTCOMPARECOL_BUDGET" localSheetId="8">FALSE</definedName>
    <definedName name="QBREPORTCOMPARECOL_BUDGET" localSheetId="7">FALSE</definedName>
    <definedName name="QBREPORTCOMPARECOL_BUDGET" localSheetId="10">FALSE</definedName>
    <definedName name="QBREPORTCOMPARECOL_BUDGET" localSheetId="9">FALSE</definedName>
    <definedName name="QBREPORTCOMPARECOL_BUDGET" localSheetId="12">FALSE</definedName>
    <definedName name="QBREPORTCOMPARECOL_BUDGET" localSheetId="13">FALSE</definedName>
    <definedName name="QBREPORTCOMPARECOL_BUDPCT" localSheetId="4">FALSE</definedName>
    <definedName name="QBREPORTCOMPARECOL_BUDPCT" localSheetId="3">FALSE</definedName>
    <definedName name="QBREPORTCOMPARECOL_BUDPCT" localSheetId="6">FALSE</definedName>
    <definedName name="QBREPORTCOMPARECOL_BUDPCT" localSheetId="5">FALSE</definedName>
    <definedName name="QBREPORTCOMPARECOL_BUDPCT" localSheetId="8">FALSE</definedName>
    <definedName name="QBREPORTCOMPARECOL_BUDPCT" localSheetId="7">FALSE</definedName>
    <definedName name="QBREPORTCOMPARECOL_BUDPCT" localSheetId="10">FALSE</definedName>
    <definedName name="QBREPORTCOMPARECOL_BUDPCT" localSheetId="9">FALSE</definedName>
    <definedName name="QBREPORTCOMPARECOL_BUDPCT" localSheetId="12">FALSE</definedName>
    <definedName name="QBREPORTCOMPARECOL_BUDPCT" localSheetId="13">FALSE</definedName>
    <definedName name="QBREPORTCOMPARECOL_COGS" localSheetId="4">FALSE</definedName>
    <definedName name="QBREPORTCOMPARECOL_COGS" localSheetId="3">FALSE</definedName>
    <definedName name="QBREPORTCOMPARECOL_COGS" localSheetId="6">FALSE</definedName>
    <definedName name="QBREPORTCOMPARECOL_COGS" localSheetId="5">FALSE</definedName>
    <definedName name="QBREPORTCOMPARECOL_COGS" localSheetId="8">FALSE</definedName>
    <definedName name="QBREPORTCOMPARECOL_COGS" localSheetId="7">FALSE</definedName>
    <definedName name="QBREPORTCOMPARECOL_COGS" localSheetId="10">FALSE</definedName>
    <definedName name="QBREPORTCOMPARECOL_COGS" localSheetId="9">FALSE</definedName>
    <definedName name="QBREPORTCOMPARECOL_COGS" localSheetId="12">FALSE</definedName>
    <definedName name="QBREPORTCOMPARECOL_COGS" localSheetId="13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10">FALSE</definedName>
    <definedName name="QBREPORTCOMPARECOL_EXCLUDEAMOUNT" localSheetId="9">FALSE</definedName>
    <definedName name="QBREPORTCOMPARECOL_EXCLUDEAMOUNT" localSheetId="12">FALSE</definedName>
    <definedName name="QBREPORTCOMPARECOL_EXCLUDEAMOUNT" localSheetId="13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8">FALSE</definedName>
    <definedName name="QBREPORTCOMPARECOL_EXCLUDECURPERIOD" localSheetId="7">FALSE</definedName>
    <definedName name="QBREPORTCOMPARECOL_EXCLUDECURPERIOD" localSheetId="10">FALSE</definedName>
    <definedName name="QBREPORTCOMPARECOL_EXCLUDECURPERIOD" localSheetId="9">FALSE</definedName>
    <definedName name="QBREPORTCOMPARECOL_EXCLUDECURPERIOD" localSheetId="12">FALSE</definedName>
    <definedName name="QBREPORTCOMPARECOL_EXCLUDECURPERIOD" localSheetId="13">FALSE</definedName>
    <definedName name="QBREPORTCOMPARECOL_FORECAST" localSheetId="4">FALSE</definedName>
    <definedName name="QBREPORTCOMPARECOL_FORECAST" localSheetId="3">FALSE</definedName>
    <definedName name="QBREPORTCOMPARECOL_FORECAST" localSheetId="6">FALSE</definedName>
    <definedName name="QBREPORTCOMPARECOL_FORECAST" localSheetId="5">FALSE</definedName>
    <definedName name="QBREPORTCOMPARECOL_FORECAST" localSheetId="8">FALSE</definedName>
    <definedName name="QBREPORTCOMPARECOL_FORECAST" localSheetId="7">FALSE</definedName>
    <definedName name="QBREPORTCOMPARECOL_FORECAST" localSheetId="10">FALSE</definedName>
    <definedName name="QBREPORTCOMPARECOL_FORECAST" localSheetId="9">FALSE</definedName>
    <definedName name="QBREPORTCOMPARECOL_FORECAST" localSheetId="12">FALSE</definedName>
    <definedName name="QBREPORTCOMPARECOL_FORECAST" localSheetId="13">FALSE</definedName>
    <definedName name="QBREPORTCOMPARECOL_GROSSMARGIN" localSheetId="4">FALSE</definedName>
    <definedName name="QBREPORTCOMPARECOL_GROSSMARGIN" localSheetId="3">FALSE</definedName>
    <definedName name="QBREPORTCOMPARECOL_GROSSMARGIN" localSheetId="6">FALSE</definedName>
    <definedName name="QBREPORTCOMPARECOL_GROSSMARGIN" localSheetId="5">FALSE</definedName>
    <definedName name="QBREPORTCOMPARECOL_GROSSMARGIN" localSheetId="8">FALSE</definedName>
    <definedName name="QBREPORTCOMPARECOL_GROSSMARGIN" localSheetId="7">FALSE</definedName>
    <definedName name="QBREPORTCOMPARECOL_GROSSMARGIN" localSheetId="10">FALSE</definedName>
    <definedName name="QBREPORTCOMPARECOL_GROSSMARGIN" localSheetId="9">FALSE</definedName>
    <definedName name="QBREPORTCOMPARECOL_GROSSMARGIN" localSheetId="12">FALSE</definedName>
    <definedName name="QBREPORTCOMPARECOL_GROSSMARGIN" localSheetId="13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10">FALSE</definedName>
    <definedName name="QBREPORTCOMPARECOL_GROSSMARGINPCT" localSheetId="9">FALSE</definedName>
    <definedName name="QBREPORTCOMPARECOL_GROSSMARGINPCT" localSheetId="12">FALSE</definedName>
    <definedName name="QBREPORTCOMPARECOL_GROSSMARGINPCT" localSheetId="13">FALSE</definedName>
    <definedName name="QBREPORTCOMPARECOL_HOURS" localSheetId="4">FALSE</definedName>
    <definedName name="QBREPORTCOMPARECOL_HOURS" localSheetId="3">FALSE</definedName>
    <definedName name="QBREPORTCOMPARECOL_HOURS" localSheetId="6">FALSE</definedName>
    <definedName name="QBREPORTCOMPARECOL_HOURS" localSheetId="5">FALSE</definedName>
    <definedName name="QBREPORTCOMPARECOL_HOURS" localSheetId="8">FALSE</definedName>
    <definedName name="QBREPORTCOMPARECOL_HOURS" localSheetId="7">FALSE</definedName>
    <definedName name="QBREPORTCOMPARECOL_HOURS" localSheetId="10">FALSE</definedName>
    <definedName name="QBREPORTCOMPARECOL_HOURS" localSheetId="9">FALSE</definedName>
    <definedName name="QBREPORTCOMPARECOL_HOURS" localSheetId="12">FALSE</definedName>
    <definedName name="QBREPORTCOMPARECOL_HOURS" localSheetId="13">FALSE</definedName>
    <definedName name="QBREPORTCOMPARECOL_PCTCOL" localSheetId="4">FALSE</definedName>
    <definedName name="QBREPORTCOMPARECOL_PCTCOL" localSheetId="3">FALSE</definedName>
    <definedName name="QBREPORTCOMPARECOL_PCTCOL" localSheetId="6">FALSE</definedName>
    <definedName name="QBREPORTCOMPARECOL_PCTCOL" localSheetId="5">FALSE</definedName>
    <definedName name="QBREPORTCOMPARECOL_PCTCOL" localSheetId="8">FALSE</definedName>
    <definedName name="QBREPORTCOMPARECOL_PCTCOL" localSheetId="7">FALSE</definedName>
    <definedName name="QBREPORTCOMPARECOL_PCTCOL" localSheetId="10">FALSE</definedName>
    <definedName name="QBREPORTCOMPARECOL_PCTCOL" localSheetId="9">FALSE</definedName>
    <definedName name="QBREPORTCOMPARECOL_PCTCOL" localSheetId="12">FALSE</definedName>
    <definedName name="QBREPORTCOMPARECOL_PCTCOL" localSheetId="13">FALSE</definedName>
    <definedName name="QBREPORTCOMPARECOL_PCTEXPENSE" localSheetId="4">FALSE</definedName>
    <definedName name="QBREPORTCOMPARECOL_PCTEXPENSE" localSheetId="3">FALSE</definedName>
    <definedName name="QBREPORTCOMPARECOL_PCTEXPENSE" localSheetId="6">FALSE</definedName>
    <definedName name="QBREPORTCOMPARECOL_PCTEXPENSE" localSheetId="5">FALSE</definedName>
    <definedName name="QBREPORTCOMPARECOL_PCTEXPENSE" localSheetId="8">FALSE</definedName>
    <definedName name="QBREPORTCOMPARECOL_PCTEXPENSE" localSheetId="7">FALSE</definedName>
    <definedName name="QBREPORTCOMPARECOL_PCTEXPENSE" localSheetId="10">FALSE</definedName>
    <definedName name="QBREPORTCOMPARECOL_PCTEXPENSE" localSheetId="9">FALSE</definedName>
    <definedName name="QBREPORTCOMPARECOL_PCTEXPENSE" localSheetId="12">FALSE</definedName>
    <definedName name="QBREPORTCOMPARECOL_PCTEXPENSE" localSheetId="13">FALSE</definedName>
    <definedName name="QBREPORTCOMPARECOL_PCTINCOME" localSheetId="4">FALSE</definedName>
    <definedName name="QBREPORTCOMPARECOL_PCTINCOME" localSheetId="3">FALSE</definedName>
    <definedName name="QBREPORTCOMPARECOL_PCTINCOME" localSheetId="6">FALSE</definedName>
    <definedName name="QBREPORTCOMPARECOL_PCTINCOME" localSheetId="5">FALSE</definedName>
    <definedName name="QBREPORTCOMPARECOL_PCTINCOME" localSheetId="8">FALSE</definedName>
    <definedName name="QBREPORTCOMPARECOL_PCTINCOME" localSheetId="7">FALSE</definedName>
    <definedName name="QBREPORTCOMPARECOL_PCTINCOME" localSheetId="10">FALSE</definedName>
    <definedName name="QBREPORTCOMPARECOL_PCTINCOME" localSheetId="9">FALSE</definedName>
    <definedName name="QBREPORTCOMPARECOL_PCTINCOME" localSheetId="12">FALSE</definedName>
    <definedName name="QBREPORTCOMPARECOL_PCTINCOME" localSheetId="13">FALSE</definedName>
    <definedName name="QBREPORTCOMPARECOL_PCTOFSALES" localSheetId="4">FALSE</definedName>
    <definedName name="QBREPORTCOMPARECOL_PCTOFSALES" localSheetId="3">FALSE</definedName>
    <definedName name="QBREPORTCOMPARECOL_PCTOFSALES" localSheetId="6">FALSE</definedName>
    <definedName name="QBREPORTCOMPARECOL_PCTOFSALES" localSheetId="5">FALSE</definedName>
    <definedName name="QBREPORTCOMPARECOL_PCTOFSALES" localSheetId="8">FALSE</definedName>
    <definedName name="QBREPORTCOMPARECOL_PCTOFSALES" localSheetId="7">FALSE</definedName>
    <definedName name="QBREPORTCOMPARECOL_PCTOFSALES" localSheetId="10">FALSE</definedName>
    <definedName name="QBREPORTCOMPARECOL_PCTOFSALES" localSheetId="9">FALSE</definedName>
    <definedName name="QBREPORTCOMPARECOL_PCTOFSALES" localSheetId="12">FALSE</definedName>
    <definedName name="QBREPORTCOMPARECOL_PCTOFSALES" localSheetId="13">FALSE</definedName>
    <definedName name="QBREPORTCOMPARECOL_PCTROW" localSheetId="4">FALSE</definedName>
    <definedName name="QBREPORTCOMPARECOL_PCTROW" localSheetId="3">FALSE</definedName>
    <definedName name="QBREPORTCOMPARECOL_PCTROW" localSheetId="6">FALSE</definedName>
    <definedName name="QBREPORTCOMPARECOL_PCTROW" localSheetId="5">FALSE</definedName>
    <definedName name="QBREPORTCOMPARECOL_PCTROW" localSheetId="8">FALSE</definedName>
    <definedName name="QBREPORTCOMPARECOL_PCTROW" localSheetId="7">FALSE</definedName>
    <definedName name="QBREPORTCOMPARECOL_PCTROW" localSheetId="10">FALSE</definedName>
    <definedName name="QBREPORTCOMPARECOL_PCTROW" localSheetId="9">FALSE</definedName>
    <definedName name="QBREPORTCOMPARECOL_PCTROW" localSheetId="12">FALSE</definedName>
    <definedName name="QBREPORTCOMPARECOL_PCTROW" localSheetId="13">FALSE</definedName>
    <definedName name="QBREPORTCOMPARECOL_PPDIFF" localSheetId="4">FALSE</definedName>
    <definedName name="QBREPORTCOMPARECOL_PPDIFF" localSheetId="3">FALSE</definedName>
    <definedName name="QBREPORTCOMPARECOL_PPDIFF" localSheetId="6">FALSE</definedName>
    <definedName name="QBREPORTCOMPARECOL_PPDIFF" localSheetId="5">FALSE</definedName>
    <definedName name="QBREPORTCOMPARECOL_PPDIFF" localSheetId="8">FALSE</definedName>
    <definedName name="QBREPORTCOMPARECOL_PPDIFF" localSheetId="7">FALSE</definedName>
    <definedName name="QBREPORTCOMPARECOL_PPDIFF" localSheetId="10">FALSE</definedName>
    <definedName name="QBREPORTCOMPARECOL_PPDIFF" localSheetId="9">FALSE</definedName>
    <definedName name="QBREPORTCOMPARECOL_PPDIFF" localSheetId="12">FALSE</definedName>
    <definedName name="QBREPORTCOMPARECOL_PPDIFF" localSheetId="13">FALSE</definedName>
    <definedName name="QBREPORTCOMPARECOL_PPPCT" localSheetId="4">FALSE</definedName>
    <definedName name="QBREPORTCOMPARECOL_PPPCT" localSheetId="3">FALSE</definedName>
    <definedName name="QBREPORTCOMPARECOL_PPPCT" localSheetId="6">FALSE</definedName>
    <definedName name="QBREPORTCOMPARECOL_PPPCT" localSheetId="5">FALSE</definedName>
    <definedName name="QBREPORTCOMPARECOL_PPPCT" localSheetId="8">FALSE</definedName>
    <definedName name="QBREPORTCOMPARECOL_PPPCT" localSheetId="7">FALSE</definedName>
    <definedName name="QBREPORTCOMPARECOL_PPPCT" localSheetId="10">FALSE</definedName>
    <definedName name="QBREPORTCOMPARECOL_PPPCT" localSheetId="9">FALSE</definedName>
    <definedName name="QBREPORTCOMPARECOL_PPPCT" localSheetId="12">FALSE</definedName>
    <definedName name="QBREPORTCOMPARECOL_PPPCT" localSheetId="13">FALSE</definedName>
    <definedName name="QBREPORTCOMPARECOL_PREVPERIOD" localSheetId="4">FALSE</definedName>
    <definedName name="QBREPORTCOMPARECOL_PREVPERIOD" localSheetId="3">FALSE</definedName>
    <definedName name="QBREPORTCOMPARECOL_PREVPERIOD" localSheetId="6">FALSE</definedName>
    <definedName name="QBREPORTCOMPARECOL_PREVPERIOD" localSheetId="5">FALSE</definedName>
    <definedName name="QBREPORTCOMPARECOL_PREVPERIOD" localSheetId="8">FALSE</definedName>
    <definedName name="QBREPORTCOMPARECOL_PREVPERIOD" localSheetId="7">FALSE</definedName>
    <definedName name="QBREPORTCOMPARECOL_PREVPERIOD" localSheetId="10">FALSE</definedName>
    <definedName name="QBREPORTCOMPARECOL_PREVPERIOD" localSheetId="9">FALSE</definedName>
    <definedName name="QBREPORTCOMPARECOL_PREVPERIOD" localSheetId="12">FALSE</definedName>
    <definedName name="QBREPORTCOMPARECOL_PREVPERIOD" localSheetId="13">FALSE</definedName>
    <definedName name="QBREPORTCOMPARECOL_PREVYEAR" localSheetId="4">FALSE</definedName>
    <definedName name="QBREPORTCOMPARECOL_PREVYEAR" localSheetId="3">FALSE</definedName>
    <definedName name="QBREPORTCOMPARECOL_PREVYEAR" localSheetId="6">FALSE</definedName>
    <definedName name="QBREPORTCOMPARECOL_PREVYEAR" localSheetId="5">FALSE</definedName>
    <definedName name="QBREPORTCOMPARECOL_PREVYEAR" localSheetId="8">FALSE</definedName>
    <definedName name="QBREPORTCOMPARECOL_PREVYEAR" localSheetId="7">FALSE</definedName>
    <definedName name="QBREPORTCOMPARECOL_PREVYEAR" localSheetId="10">FALSE</definedName>
    <definedName name="QBREPORTCOMPARECOL_PREVYEAR" localSheetId="9">FALSE</definedName>
    <definedName name="QBREPORTCOMPARECOL_PREVYEAR" localSheetId="12">FALSE</definedName>
    <definedName name="QBREPORTCOMPARECOL_PREVYEAR" localSheetId="13">FALSE</definedName>
    <definedName name="QBREPORTCOMPARECOL_PYDIFF" localSheetId="4">FALSE</definedName>
    <definedName name="QBREPORTCOMPARECOL_PYDIFF" localSheetId="3">FALSE</definedName>
    <definedName name="QBREPORTCOMPARECOL_PYDIFF" localSheetId="6">FALSE</definedName>
    <definedName name="QBREPORTCOMPARECOL_PYDIFF" localSheetId="5">FALSE</definedName>
    <definedName name="QBREPORTCOMPARECOL_PYDIFF" localSheetId="8">FALSE</definedName>
    <definedName name="QBREPORTCOMPARECOL_PYDIFF" localSheetId="7">FALSE</definedName>
    <definedName name="QBREPORTCOMPARECOL_PYDIFF" localSheetId="10">FALSE</definedName>
    <definedName name="QBREPORTCOMPARECOL_PYDIFF" localSheetId="9">FALSE</definedName>
    <definedName name="QBREPORTCOMPARECOL_PYDIFF" localSheetId="12">FALSE</definedName>
    <definedName name="QBREPORTCOMPARECOL_PYDIFF" localSheetId="13">FALSE</definedName>
    <definedName name="QBREPORTCOMPARECOL_PYPCT" localSheetId="4">FALSE</definedName>
    <definedName name="QBREPORTCOMPARECOL_PYPCT" localSheetId="3">FALSE</definedName>
    <definedName name="QBREPORTCOMPARECOL_PYPCT" localSheetId="6">FALSE</definedName>
    <definedName name="QBREPORTCOMPARECOL_PYPCT" localSheetId="5">FALSE</definedName>
    <definedName name="QBREPORTCOMPARECOL_PYPCT" localSheetId="8">FALSE</definedName>
    <definedName name="QBREPORTCOMPARECOL_PYPCT" localSheetId="7">FALSE</definedName>
    <definedName name="QBREPORTCOMPARECOL_PYPCT" localSheetId="10">FALSE</definedName>
    <definedName name="QBREPORTCOMPARECOL_PYPCT" localSheetId="9">FALSE</definedName>
    <definedName name="QBREPORTCOMPARECOL_PYPCT" localSheetId="12">FALSE</definedName>
    <definedName name="QBREPORTCOMPARECOL_PYPCT" localSheetId="13">FALSE</definedName>
    <definedName name="QBREPORTCOMPARECOL_QTY" localSheetId="4">FALSE</definedName>
    <definedName name="QBREPORTCOMPARECOL_QTY" localSheetId="3">FALSE</definedName>
    <definedName name="QBREPORTCOMPARECOL_QTY" localSheetId="6">FALSE</definedName>
    <definedName name="QBREPORTCOMPARECOL_QTY" localSheetId="5">FALSE</definedName>
    <definedName name="QBREPORTCOMPARECOL_QTY" localSheetId="8">FALSE</definedName>
    <definedName name="QBREPORTCOMPARECOL_QTY" localSheetId="7">FALSE</definedName>
    <definedName name="QBREPORTCOMPARECOL_QTY" localSheetId="10">FALSE</definedName>
    <definedName name="QBREPORTCOMPARECOL_QTY" localSheetId="9">FALSE</definedName>
    <definedName name="QBREPORTCOMPARECOL_QTY" localSheetId="12">FALSE</definedName>
    <definedName name="QBREPORTCOMPARECOL_QTY" localSheetId="13">FALSE</definedName>
    <definedName name="QBREPORTCOMPARECOL_RATE" localSheetId="4">FALSE</definedName>
    <definedName name="QBREPORTCOMPARECOL_RATE" localSheetId="3">FALSE</definedName>
    <definedName name="QBREPORTCOMPARECOL_RATE" localSheetId="6">FALSE</definedName>
    <definedName name="QBREPORTCOMPARECOL_RATE" localSheetId="5">FALSE</definedName>
    <definedName name="QBREPORTCOMPARECOL_RATE" localSheetId="8">FALSE</definedName>
    <definedName name="QBREPORTCOMPARECOL_RATE" localSheetId="7">FALSE</definedName>
    <definedName name="QBREPORTCOMPARECOL_RATE" localSheetId="10">FALSE</definedName>
    <definedName name="QBREPORTCOMPARECOL_RATE" localSheetId="9">FALSE</definedName>
    <definedName name="QBREPORTCOMPARECOL_RATE" localSheetId="12">FALSE</definedName>
    <definedName name="QBREPORTCOMPARECOL_RATE" localSheetId="13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10">FALSE</definedName>
    <definedName name="QBREPORTCOMPARECOL_TRIPBILLEDMILES" localSheetId="9">FALSE</definedName>
    <definedName name="QBREPORTCOMPARECOL_TRIPBILLEDMILES" localSheetId="12">FALSE</definedName>
    <definedName name="QBREPORTCOMPARECOL_TRIPBILLEDMILES" localSheetId="13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10">FALSE</definedName>
    <definedName name="QBREPORTCOMPARECOL_TRIPBILLINGAMOUNT" localSheetId="9">FALSE</definedName>
    <definedName name="QBREPORTCOMPARECOL_TRIPBILLINGAMOUNT" localSheetId="12">FALSE</definedName>
    <definedName name="QBREPORTCOMPARECOL_TRIPBILLINGAMOUNT" localSheetId="13">FALSE</definedName>
    <definedName name="QBREPORTCOMPARECOL_TRIPMILES" localSheetId="4">FALSE</definedName>
    <definedName name="QBREPORTCOMPARECOL_TRIPMILES" localSheetId="3">FALSE</definedName>
    <definedName name="QBREPORTCOMPARECOL_TRIPMILES" localSheetId="6">FALSE</definedName>
    <definedName name="QBREPORTCOMPARECOL_TRIPMILES" localSheetId="5">FALSE</definedName>
    <definedName name="QBREPORTCOMPARECOL_TRIPMILES" localSheetId="8">FALSE</definedName>
    <definedName name="QBREPORTCOMPARECOL_TRIPMILES" localSheetId="7">FALSE</definedName>
    <definedName name="QBREPORTCOMPARECOL_TRIPMILES" localSheetId="10">FALSE</definedName>
    <definedName name="QBREPORTCOMPARECOL_TRIPMILES" localSheetId="9">FALSE</definedName>
    <definedName name="QBREPORTCOMPARECOL_TRIPMILES" localSheetId="12">FALSE</definedName>
    <definedName name="QBREPORTCOMPARECOL_TRIPMILES" localSheetId="13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10">FALSE</definedName>
    <definedName name="QBREPORTCOMPARECOL_TRIPNOTBILLABLEMILES" localSheetId="9">FALSE</definedName>
    <definedName name="QBREPORTCOMPARECOL_TRIPNOTBILLABLEMILES" localSheetId="12">FALSE</definedName>
    <definedName name="QBREPORTCOMPARECOL_TRIPNOTBILLABLEMILES" localSheetId="13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10">FALSE</definedName>
    <definedName name="QBREPORTCOMPARECOL_TRIPTAXDEDUCTIBLEAMOUNT" localSheetId="9">FALSE</definedName>
    <definedName name="QBREPORTCOMPARECOL_TRIPTAXDEDUCTIBLEAMOUNT" localSheetId="12">FALSE</definedName>
    <definedName name="QBREPORTCOMPARECOL_TRIPTAXDEDUCTIBLEAMOUNT" localSheetId="13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10">FALSE</definedName>
    <definedName name="QBREPORTCOMPARECOL_TRIPUNBILLEDMILES" localSheetId="9">FALSE</definedName>
    <definedName name="QBREPORTCOMPARECOL_TRIPUNBILLEDMILES" localSheetId="12">FALSE</definedName>
    <definedName name="QBREPORTCOMPARECOL_TRIPUNBILLEDMILES" localSheetId="13">FALSE</definedName>
    <definedName name="QBREPORTCOMPARECOL_YTD" localSheetId="4">FALSE</definedName>
    <definedName name="QBREPORTCOMPARECOL_YTD" localSheetId="3">FALSE</definedName>
    <definedName name="QBREPORTCOMPARECOL_YTD" localSheetId="6">FALSE</definedName>
    <definedName name="QBREPORTCOMPARECOL_YTD" localSheetId="5">FALSE</definedName>
    <definedName name="QBREPORTCOMPARECOL_YTD" localSheetId="8">FALSE</definedName>
    <definedName name="QBREPORTCOMPARECOL_YTD" localSheetId="7">FALSE</definedName>
    <definedName name="QBREPORTCOMPARECOL_YTD" localSheetId="10">FALSE</definedName>
    <definedName name="QBREPORTCOMPARECOL_YTD" localSheetId="9">FALSE</definedName>
    <definedName name="QBREPORTCOMPARECOL_YTD" localSheetId="12">FALSE</definedName>
    <definedName name="QBREPORTCOMPARECOL_YTD" localSheetId="13">FALSE</definedName>
    <definedName name="QBREPORTCOMPARECOL_YTDBUDGET" localSheetId="4">FALSE</definedName>
    <definedName name="QBREPORTCOMPARECOL_YTDBUDGET" localSheetId="3">FALSE</definedName>
    <definedName name="QBREPORTCOMPARECOL_YTDBUDGET" localSheetId="6">FALSE</definedName>
    <definedName name="QBREPORTCOMPARECOL_YTDBUDGET" localSheetId="5">FALSE</definedName>
    <definedName name="QBREPORTCOMPARECOL_YTDBUDGET" localSheetId="8">FALSE</definedName>
    <definedName name="QBREPORTCOMPARECOL_YTDBUDGET" localSheetId="7">FALSE</definedName>
    <definedName name="QBREPORTCOMPARECOL_YTDBUDGET" localSheetId="10">FALSE</definedName>
    <definedName name="QBREPORTCOMPARECOL_YTDBUDGET" localSheetId="9">FALSE</definedName>
    <definedName name="QBREPORTCOMPARECOL_YTDBUDGET" localSheetId="12">FALSE</definedName>
    <definedName name="QBREPORTCOMPARECOL_YTDBUDGET" localSheetId="13">FALSE</definedName>
    <definedName name="QBREPORTCOMPARECOL_YTDPCT" localSheetId="4">FALSE</definedName>
    <definedName name="QBREPORTCOMPARECOL_YTDPCT" localSheetId="3">FALSE</definedName>
    <definedName name="QBREPORTCOMPARECOL_YTDPCT" localSheetId="6">FALSE</definedName>
    <definedName name="QBREPORTCOMPARECOL_YTDPCT" localSheetId="5">FALSE</definedName>
    <definedName name="QBREPORTCOMPARECOL_YTDPCT" localSheetId="8">FALSE</definedName>
    <definedName name="QBREPORTCOMPARECOL_YTDPCT" localSheetId="7">FALSE</definedName>
    <definedName name="QBREPORTCOMPARECOL_YTDPCT" localSheetId="10">FALSE</definedName>
    <definedName name="QBREPORTCOMPARECOL_YTDPCT" localSheetId="9">FALSE</definedName>
    <definedName name="QBREPORTCOMPARECOL_YTDPCT" localSheetId="12">FALSE</definedName>
    <definedName name="QBREPORTCOMPARECOL_YTDPCT" localSheetId="13">FALSE</definedName>
    <definedName name="QBREPORTROWAXIS" localSheetId="4">11</definedName>
    <definedName name="QBREPORTROWAXIS" localSheetId="3">11</definedName>
    <definedName name="QBREPORTROWAXIS" localSheetId="6">11</definedName>
    <definedName name="QBREPORTROWAXIS" localSheetId="5">11</definedName>
    <definedName name="QBREPORTROWAXIS" localSheetId="8">11</definedName>
    <definedName name="QBREPORTROWAXIS" localSheetId="7">11</definedName>
    <definedName name="QBREPORTROWAXIS" localSheetId="10">11</definedName>
    <definedName name="QBREPORTROWAXIS" localSheetId="9">11</definedName>
    <definedName name="QBREPORTROWAXIS" localSheetId="12">9</definedName>
    <definedName name="QBREPORTROWAXIS" localSheetId="13">9</definedName>
    <definedName name="QBREPORTSUBCOLAXIS" localSheetId="4">0</definedName>
    <definedName name="QBREPORTSUBCOLAXIS" localSheetId="3">0</definedName>
    <definedName name="QBREPORTSUBCOLAXIS" localSheetId="6">0</definedName>
    <definedName name="QBREPORTSUBCOLAXIS" localSheetId="5">0</definedName>
    <definedName name="QBREPORTSUBCOLAXIS" localSheetId="8">0</definedName>
    <definedName name="QBREPORTSUBCOLAXIS" localSheetId="7">0</definedName>
    <definedName name="QBREPORTSUBCOLAXIS" localSheetId="10">0</definedName>
    <definedName name="QBREPORTSUBCOLAXIS" localSheetId="9">0</definedName>
    <definedName name="QBREPORTSUBCOLAXIS" localSheetId="12">0</definedName>
    <definedName name="QBREPORTSUBCOLAXIS" localSheetId="13">0</definedName>
    <definedName name="QBREPORTTYPE" localSheetId="4">0</definedName>
    <definedName name="QBREPORTTYPE" localSheetId="3">0</definedName>
    <definedName name="QBREPORTTYPE" localSheetId="6">0</definedName>
    <definedName name="QBREPORTTYPE" localSheetId="5">0</definedName>
    <definedName name="QBREPORTTYPE" localSheetId="8">0</definedName>
    <definedName name="QBREPORTTYPE" localSheetId="7">0</definedName>
    <definedName name="QBREPORTTYPE" localSheetId="10">0</definedName>
    <definedName name="QBREPORTTYPE" localSheetId="9">0</definedName>
    <definedName name="QBREPORTTYPE" localSheetId="12">5</definedName>
    <definedName name="QBREPORTTYPE" localSheetId="13">5</definedName>
    <definedName name="QBROWHEADERS" localSheetId="4">6</definedName>
    <definedName name="QBROWHEADERS" localSheetId="3">6</definedName>
    <definedName name="QBROWHEADERS" localSheetId="6">6</definedName>
    <definedName name="QBROWHEADERS" localSheetId="5">6</definedName>
    <definedName name="QBROWHEADERS" localSheetId="8">6</definedName>
    <definedName name="QBROWHEADERS" localSheetId="7">6</definedName>
    <definedName name="QBROWHEADERS" localSheetId="10">6</definedName>
    <definedName name="QBROWHEADERS" localSheetId="9">6</definedName>
    <definedName name="QBROWHEADERS" localSheetId="12">8</definedName>
    <definedName name="QBROWHEADERS" localSheetId="13">8</definedName>
    <definedName name="QBSTARTDATE" localSheetId="4">20180201</definedName>
    <definedName name="QBSTARTDATE" localSheetId="3">20180101</definedName>
    <definedName name="QBSTARTDATE" localSheetId="6">20170201</definedName>
    <definedName name="QBSTARTDATE" localSheetId="5">20170101</definedName>
    <definedName name="QBSTARTDATE" localSheetId="8">20180101</definedName>
    <definedName name="QBSTARTDATE" localSheetId="7">20180101</definedName>
    <definedName name="QBSTARTDATE" localSheetId="10">20170101</definedName>
    <definedName name="QBSTARTDATE" localSheetId="9">20170101</definedName>
    <definedName name="QBSTARTDATE" localSheetId="12">20180131</definedName>
    <definedName name="QBSTARTDATE" localSheetId="13">20180228</definedName>
  </definedNames>
  <calcPr calcId="125725"/>
</workbook>
</file>

<file path=xl/calcChain.xml><?xml version="1.0" encoding="utf-8"?>
<calcChain xmlns="http://schemas.openxmlformats.org/spreadsheetml/2006/main">
  <c r="I161" i="9"/>
  <c r="I160"/>
  <c r="I155"/>
  <c r="I154"/>
  <c r="I153"/>
  <c r="I147"/>
  <c r="I146"/>
  <c r="I145"/>
  <c r="I133"/>
  <c r="I132"/>
  <c r="I124"/>
  <c r="I118"/>
  <c r="I117"/>
  <c r="I105"/>
  <c r="I101"/>
  <c r="I99"/>
  <c r="I95"/>
  <c r="I91"/>
  <c r="I81"/>
  <c r="I77"/>
  <c r="I61"/>
  <c r="I60"/>
  <c r="I59"/>
  <c r="I52"/>
  <c r="I51"/>
  <c r="I50"/>
  <c r="I46"/>
  <c r="I45"/>
  <c r="I42"/>
  <c r="I35"/>
  <c r="I31"/>
  <c r="I20"/>
  <c r="I14"/>
  <c r="I161" i="899"/>
  <c r="I154"/>
  <c r="I155" s="1"/>
  <c r="I146"/>
  <c r="I133"/>
  <c r="I125"/>
  <c r="I118"/>
  <c r="I119" s="1"/>
  <c r="I106"/>
  <c r="I100"/>
  <c r="I96"/>
  <c r="I92"/>
  <c r="I102" s="1"/>
  <c r="I134" s="1"/>
  <c r="I147" s="1"/>
  <c r="I148" s="1"/>
  <c r="I156" s="1"/>
  <c r="I162" s="1"/>
  <c r="I82"/>
  <c r="I78"/>
  <c r="I61"/>
  <c r="I60"/>
  <c r="I52"/>
  <c r="I51"/>
  <c r="I46"/>
  <c r="I43"/>
  <c r="I36"/>
  <c r="I32"/>
  <c r="I21"/>
  <c r="I15"/>
  <c r="I47" s="1"/>
  <c r="I53" s="1"/>
  <c r="I62" s="1"/>
  <c r="G253" i="11"/>
  <c r="G252"/>
  <c r="G251"/>
  <c r="G244"/>
  <c r="G231"/>
  <c r="G224"/>
  <c r="G215"/>
  <c r="G213"/>
  <c r="G208"/>
  <c r="G203"/>
  <c r="G198"/>
  <c r="G191"/>
  <c r="G183"/>
  <c r="G175"/>
  <c r="G169"/>
  <c r="G162"/>
  <c r="G159"/>
  <c r="G153"/>
  <c r="G147"/>
  <c r="G141"/>
  <c r="G139"/>
  <c r="G134"/>
  <c r="G127"/>
  <c r="G123"/>
  <c r="G115"/>
  <c r="G110"/>
  <c r="G105"/>
  <c r="G99"/>
  <c r="G94"/>
  <c r="G88"/>
  <c r="G81"/>
  <c r="G74"/>
  <c r="G66"/>
  <c r="G57"/>
  <c r="G52"/>
  <c r="G38"/>
  <c r="G37"/>
  <c r="G31"/>
  <c r="G26"/>
  <c r="G20"/>
  <c r="G14"/>
  <c r="G8"/>
  <c r="G245" i="896"/>
  <c r="G252" s="1"/>
  <c r="G232"/>
  <c r="G225"/>
  <c r="G214"/>
  <c r="G209"/>
  <c r="G204"/>
  <c r="G199"/>
  <c r="G192"/>
  <c r="G184"/>
  <c r="G176"/>
  <c r="G170"/>
  <c r="G216" s="1"/>
  <c r="G160"/>
  <c r="G154"/>
  <c r="G163" s="1"/>
  <c r="G148"/>
  <c r="G140"/>
  <c r="G135"/>
  <c r="G142" s="1"/>
  <c r="G116"/>
  <c r="G124" s="1"/>
  <c r="G111"/>
  <c r="G106"/>
  <c r="G100"/>
  <c r="G95"/>
  <c r="G89"/>
  <c r="G82"/>
  <c r="G67"/>
  <c r="G75" s="1"/>
  <c r="G58"/>
  <c r="G53"/>
  <c r="G38"/>
  <c r="G32"/>
  <c r="G27"/>
  <c r="G21"/>
  <c r="G15"/>
  <c r="G9"/>
  <c r="G39" s="1"/>
  <c r="G253" i="3"/>
  <c r="G252"/>
  <c r="G251"/>
  <c r="G244"/>
  <c r="G231"/>
  <c r="G224"/>
  <c r="G215"/>
  <c r="G213"/>
  <c r="G208"/>
  <c r="G203"/>
  <c r="G198"/>
  <c r="G191"/>
  <c r="G183"/>
  <c r="G175"/>
  <c r="G169"/>
  <c r="G162"/>
  <c r="G159"/>
  <c r="G153"/>
  <c r="G147"/>
  <c r="G141"/>
  <c r="G139"/>
  <c r="G134"/>
  <c r="G127"/>
  <c r="G123"/>
  <c r="G115"/>
  <c r="G110"/>
  <c r="G105"/>
  <c r="G99"/>
  <c r="G94"/>
  <c r="G88"/>
  <c r="G81"/>
  <c r="G74"/>
  <c r="G66"/>
  <c r="G57"/>
  <c r="G52"/>
  <c r="G38"/>
  <c r="G37"/>
  <c r="G31"/>
  <c r="G26"/>
  <c r="G20"/>
  <c r="G14"/>
  <c r="G8"/>
  <c r="G245" i="893"/>
  <c r="G252" s="1"/>
  <c r="G232"/>
  <c r="G225"/>
  <c r="G214"/>
  <c r="G209"/>
  <c r="G204"/>
  <c r="G199"/>
  <c r="G192"/>
  <c r="G184"/>
  <c r="G176"/>
  <c r="G170"/>
  <c r="G216" s="1"/>
  <c r="G160"/>
  <c r="G154"/>
  <c r="G163" s="1"/>
  <c r="G148"/>
  <c r="G140"/>
  <c r="G135"/>
  <c r="G142" s="1"/>
  <c r="G116"/>
  <c r="G111"/>
  <c r="G124" s="1"/>
  <c r="G106"/>
  <c r="G100"/>
  <c r="G95"/>
  <c r="G128" s="1"/>
  <c r="G89"/>
  <c r="G82"/>
  <c r="G67"/>
  <c r="G75" s="1"/>
  <c r="G58"/>
  <c r="G253" s="1"/>
  <c r="G53"/>
  <c r="G38"/>
  <c r="G32"/>
  <c r="G27"/>
  <c r="G21"/>
  <c r="G15"/>
  <c r="G9"/>
  <c r="G39" s="1"/>
  <c r="G253" i="10"/>
  <c r="G252"/>
  <c r="G251"/>
  <c r="G244"/>
  <c r="G231"/>
  <c r="G224"/>
  <c r="G215"/>
  <c r="G213"/>
  <c r="G208"/>
  <c r="G203"/>
  <c r="G198"/>
  <c r="G191"/>
  <c r="G183"/>
  <c r="G175"/>
  <c r="G169"/>
  <c r="G162"/>
  <c r="G159"/>
  <c r="G153"/>
  <c r="G147"/>
  <c r="G141"/>
  <c r="G139"/>
  <c r="G134"/>
  <c r="G127"/>
  <c r="G123"/>
  <c r="G115"/>
  <c r="G110"/>
  <c r="G105"/>
  <c r="G99"/>
  <c r="G94"/>
  <c r="G88"/>
  <c r="G81"/>
  <c r="G74"/>
  <c r="G66"/>
  <c r="G57"/>
  <c r="G52"/>
  <c r="G38"/>
  <c r="G37"/>
  <c r="G31"/>
  <c r="G26"/>
  <c r="G20"/>
  <c r="G14"/>
  <c r="G8"/>
  <c r="G252" i="890"/>
  <c r="G245"/>
  <c r="G232"/>
  <c r="G225"/>
  <c r="G214"/>
  <c r="G209"/>
  <c r="G204"/>
  <c r="G199"/>
  <c r="G192"/>
  <c r="G184"/>
  <c r="G176"/>
  <c r="G170"/>
  <c r="G216" s="1"/>
  <c r="G160"/>
  <c r="G154"/>
  <c r="G148"/>
  <c r="G163" s="1"/>
  <c r="G140"/>
  <c r="G135"/>
  <c r="G142" s="1"/>
  <c r="G116"/>
  <c r="G111"/>
  <c r="G106"/>
  <c r="G124" s="1"/>
  <c r="G100"/>
  <c r="G95"/>
  <c r="G128" s="1"/>
  <c r="G89"/>
  <c r="G82"/>
  <c r="G67"/>
  <c r="G75" s="1"/>
  <c r="G58"/>
  <c r="G53"/>
  <c r="G38"/>
  <c r="G32"/>
  <c r="G27"/>
  <c r="G21"/>
  <c r="G15"/>
  <c r="G9"/>
  <c r="G39" s="1"/>
  <c r="G253" i="8"/>
  <c r="G252"/>
  <c r="G251"/>
  <c r="G244"/>
  <c r="G231"/>
  <c r="G224"/>
  <c r="G215"/>
  <c r="G213"/>
  <c r="G208"/>
  <c r="G203"/>
  <c r="G198"/>
  <c r="G191"/>
  <c r="G183"/>
  <c r="G175"/>
  <c r="G169"/>
  <c r="G162"/>
  <c r="G159"/>
  <c r="G153"/>
  <c r="G147"/>
  <c r="G141"/>
  <c r="G139"/>
  <c r="G134"/>
  <c r="G127"/>
  <c r="G123"/>
  <c r="G115"/>
  <c r="G110"/>
  <c r="G105"/>
  <c r="G99"/>
  <c r="G94"/>
  <c r="G88"/>
  <c r="G81"/>
  <c r="G74"/>
  <c r="G66"/>
  <c r="G57"/>
  <c r="G52"/>
  <c r="G38"/>
  <c r="G37"/>
  <c r="G31"/>
  <c r="G26"/>
  <c r="G20"/>
  <c r="G14"/>
  <c r="G8"/>
  <c r="G245" i="887"/>
  <c r="G252" s="1"/>
  <c r="G232"/>
  <c r="G225"/>
  <c r="G214"/>
  <c r="G209"/>
  <c r="G204"/>
  <c r="G199"/>
  <c r="G192"/>
  <c r="G184"/>
  <c r="G176"/>
  <c r="G170"/>
  <c r="G216" s="1"/>
  <c r="G160"/>
  <c r="G154"/>
  <c r="G163" s="1"/>
  <c r="G148"/>
  <c r="G140"/>
  <c r="G135"/>
  <c r="G142" s="1"/>
  <c r="G116"/>
  <c r="G111"/>
  <c r="G124" s="1"/>
  <c r="G106"/>
  <c r="G100"/>
  <c r="G95"/>
  <c r="G128" s="1"/>
  <c r="G89"/>
  <c r="G82"/>
  <c r="G67"/>
  <c r="G75" s="1"/>
  <c r="G58"/>
  <c r="G253" s="1"/>
  <c r="G53"/>
  <c r="G38"/>
  <c r="G32"/>
  <c r="G27"/>
  <c r="G21"/>
  <c r="G15"/>
  <c r="G9"/>
  <c r="G39" s="1"/>
  <c r="A3" i="12"/>
  <c r="E37" i="7"/>
  <c r="E24"/>
  <c r="C32" i="12"/>
  <c r="B27" i="7"/>
  <c r="E29"/>
  <c r="D29"/>
  <c r="B24"/>
  <c r="C27" i="12"/>
  <c r="D26" i="7"/>
  <c r="B26"/>
  <c r="B26" i="12"/>
  <c r="B24"/>
  <c r="E26" i="7"/>
  <c r="D33"/>
  <c r="G25"/>
  <c r="G24"/>
  <c r="B31" i="12"/>
  <c r="B29"/>
  <c r="B31" i="7"/>
  <c r="G27"/>
  <c r="B20"/>
  <c r="E33"/>
  <c r="C24" i="12"/>
  <c r="B32"/>
  <c r="D28" i="7"/>
  <c r="G28"/>
  <c r="C33" i="12"/>
  <c r="B25" i="7"/>
  <c r="B33"/>
  <c r="E31"/>
  <c r="B30"/>
  <c r="C30" i="12"/>
  <c r="G31" i="7"/>
  <c r="B28"/>
  <c r="D27"/>
  <c r="D25"/>
  <c r="B29"/>
  <c r="G33"/>
  <c r="C26" i="12"/>
  <c r="D24" i="7"/>
  <c r="C28" i="12"/>
  <c r="B30"/>
  <c r="E27" i="7"/>
  <c r="E30"/>
  <c r="C31" i="12"/>
  <c r="E20" i="7"/>
  <c r="C29" i="12"/>
  <c r="B33"/>
  <c r="G29" i="7"/>
  <c r="G30"/>
  <c r="D30"/>
  <c r="E32"/>
  <c r="B20" i="12"/>
  <c r="C20"/>
  <c r="D31" i="7"/>
  <c r="E28"/>
  <c r="G32"/>
  <c r="C25" i="12"/>
  <c r="G26" i="7"/>
  <c r="B28" i="12"/>
  <c r="E25" i="7"/>
  <c r="D32"/>
  <c r="B32"/>
  <c r="B25" i="12"/>
  <c r="B27"/>
  <c r="D20" i="7"/>
  <c r="G128" i="896" l="1"/>
  <c r="G253" s="1"/>
  <c r="G254" s="1"/>
  <c r="G254" i="893"/>
  <c r="G254" i="890"/>
  <c r="G253"/>
  <c r="G254" i="887"/>
  <c r="F37" i="7"/>
  <c r="A1" i="2"/>
  <c r="B36" i="12"/>
  <c r="C36"/>
  <c r="E36"/>
  <c r="D36" l="1"/>
  <c r="C9"/>
  <c r="E9" i="7"/>
  <c r="E6" i="2"/>
  <c r="D12"/>
  <c r="D24"/>
  <c r="D16" i="12"/>
  <c r="H18" i="7"/>
  <c r="H24"/>
  <c r="H29"/>
  <c r="B18"/>
  <c r="B18" i="12"/>
  <c r="H26" i="7"/>
  <c r="H31"/>
  <c r="E29" i="12"/>
  <c r="B17"/>
  <c r="E16" i="7"/>
  <c r="E25" i="12"/>
  <c r="H32" i="7"/>
  <c r="B16"/>
  <c r="E17" i="12"/>
  <c r="E20"/>
  <c r="D14" i="7"/>
  <c r="G14"/>
  <c r="H19"/>
  <c r="G19"/>
  <c r="H15"/>
  <c r="H30"/>
  <c r="H33"/>
  <c r="E28" i="12"/>
  <c r="E19" i="7"/>
  <c r="E19" i="12"/>
  <c r="G20" i="7"/>
  <c r="C14" i="12"/>
  <c r="H27" i="7"/>
  <c r="F16"/>
  <c r="E33" i="12"/>
  <c r="E30"/>
  <c r="G13" i="7"/>
  <c r="B14"/>
  <c r="C19" i="12"/>
  <c r="B15" i="7"/>
  <c r="C17" i="12"/>
  <c r="H25" i="7"/>
  <c r="B15" i="12"/>
  <c r="D15" i="7"/>
  <c r="E13" i="12"/>
  <c r="E18" i="7"/>
  <c r="C18" i="12"/>
  <c r="E14" i="7"/>
  <c r="H13"/>
  <c r="E27" i="12"/>
  <c r="C16"/>
  <c r="G17" i="7"/>
  <c r="B14" i="12"/>
  <c r="E26"/>
  <c r="G16" i="7"/>
  <c r="B19" i="12"/>
  <c r="E32"/>
  <c r="G18" i="7"/>
  <c r="D18"/>
  <c r="C13" i="12"/>
  <c r="H20" i="7"/>
  <c r="D19"/>
  <c r="E15"/>
  <c r="B13"/>
  <c r="D13"/>
  <c r="C15" i="12"/>
  <c r="G15" i="7"/>
  <c r="D17"/>
  <c r="B16" i="12"/>
  <c r="B13"/>
  <c r="H14" i="7"/>
  <c r="E15" i="12"/>
  <c r="E13" i="7"/>
  <c r="E14" i="12"/>
  <c r="H17" i="7"/>
  <c r="B19"/>
  <c r="D16"/>
  <c r="E16" i="12"/>
  <c r="E24"/>
  <c r="B17" i="7"/>
  <c r="H16"/>
  <c r="E17"/>
  <c r="E18" i="12"/>
  <c r="H28" i="7"/>
  <c r="E31" i="12"/>
  <c r="B34" i="7" l="1"/>
  <c r="E11" i="2"/>
  <c r="E19"/>
  <c r="E24"/>
  <c r="E16"/>
  <c r="E8"/>
  <c r="E20"/>
  <c r="E4"/>
  <c r="E23"/>
  <c r="E15"/>
  <c r="E7"/>
  <c r="D25"/>
  <c r="B34" i="12"/>
  <c r="B21"/>
  <c r="C31" i="7"/>
  <c r="C27"/>
  <c r="E34"/>
  <c r="C17"/>
  <c r="C13"/>
  <c r="H21"/>
  <c r="D21"/>
  <c r="C34" i="12"/>
  <c r="C21"/>
  <c r="C30" i="7"/>
  <c r="C26"/>
  <c r="C20"/>
  <c r="C16"/>
  <c r="E21"/>
  <c r="C33"/>
  <c r="C29"/>
  <c r="C25"/>
  <c r="G34"/>
  <c r="C19"/>
  <c r="C15"/>
  <c r="B21"/>
  <c r="E34" i="12"/>
  <c r="E21"/>
  <c r="C32" i="7"/>
  <c r="C28"/>
  <c r="H34"/>
  <c r="C24"/>
  <c r="D34"/>
  <c r="C18"/>
  <c r="C14"/>
  <c r="G21"/>
  <c r="E21" i="2"/>
  <c r="E17"/>
  <c r="E12"/>
  <c r="E9"/>
  <c r="E5"/>
  <c r="E22"/>
  <c r="E18"/>
  <c r="E14"/>
  <c r="E10"/>
  <c r="D33" i="12"/>
  <c r="D14"/>
  <c r="F24" i="7"/>
  <c r="F32"/>
  <c r="D19" i="12"/>
  <c r="D15"/>
  <c r="D20"/>
  <c r="D30"/>
  <c r="F26" i="7"/>
  <c r="D32" i="12"/>
  <c r="F13" i="7"/>
  <c r="F17"/>
  <c r="D25" i="12"/>
  <c r="D24"/>
  <c r="F29" i="7"/>
  <c r="F15"/>
  <c r="F33"/>
  <c r="F30"/>
  <c r="F20"/>
  <c r="D27" i="12"/>
  <c r="D17"/>
  <c r="D31"/>
  <c r="D13"/>
  <c r="D29"/>
  <c r="F18" i="7"/>
  <c r="D18" i="12"/>
  <c r="F27" i="7"/>
  <c r="D28" i="12"/>
  <c r="F19" i="7"/>
  <c r="F28"/>
  <c r="F31"/>
  <c r="D26" i="12"/>
  <c r="F25" i="7"/>
  <c r="F14"/>
  <c r="H36" l="1"/>
  <c r="E36"/>
  <c r="E39" s="1"/>
  <c r="D36"/>
  <c r="G36"/>
  <c r="B36"/>
  <c r="E8"/>
  <c r="F8" s="1"/>
  <c r="C8" i="12"/>
  <c r="F21" i="7"/>
  <c r="D21" i="12"/>
  <c r="D34"/>
  <c r="F34" i="7"/>
  <c r="C21"/>
  <c r="C34"/>
  <c r="E41" l="1"/>
  <c r="C7" i="12"/>
  <c r="C36" i="7"/>
  <c r="F36"/>
</calcChain>
</file>

<file path=xl/sharedStrings.xml><?xml version="1.0" encoding="utf-8"?>
<sst xmlns="http://schemas.openxmlformats.org/spreadsheetml/2006/main" count="2447" uniqueCount="462">
  <si>
    <t>Month</t>
  </si>
  <si>
    <t>Income</t>
  </si>
  <si>
    <t>4100 · Plate Offerings</t>
  </si>
  <si>
    <t>4200 · Pledge Payments</t>
  </si>
  <si>
    <t>4400 · Facility Use</t>
  </si>
  <si>
    <t>4500 · Net Fundraising Income</t>
  </si>
  <si>
    <t>4600 · Investment Income</t>
  </si>
  <si>
    <t>4800 · Grant Income</t>
  </si>
  <si>
    <t>Total Income</t>
  </si>
  <si>
    <t>Expense</t>
  </si>
  <si>
    <t>6000 · Worship</t>
  </si>
  <si>
    <t>6100 · Education</t>
  </si>
  <si>
    <t>6200 - Outreach</t>
  </si>
  <si>
    <t>6300 · Salaries &amp; Benefits</t>
  </si>
  <si>
    <t>6400 · Mortgages</t>
  </si>
  <si>
    <t>6500 · Utilities</t>
  </si>
  <si>
    <t>6600 · Property Maintenance</t>
  </si>
  <si>
    <t>6700 · Office Operations</t>
  </si>
  <si>
    <t>6800 · Diocese</t>
  </si>
  <si>
    <t>6900 · Other</t>
  </si>
  <si>
    <t>Total Expense</t>
  </si>
  <si>
    <t>Net Income</t>
  </si>
  <si>
    <t>as of</t>
  </si>
  <si>
    <t>Plate Offerings</t>
  </si>
  <si>
    <t>Pledge Payments</t>
  </si>
  <si>
    <t>Facility Use</t>
  </si>
  <si>
    <t>Fundraising</t>
  </si>
  <si>
    <t>Investment Income</t>
  </si>
  <si>
    <t>Worship</t>
  </si>
  <si>
    <t>Education</t>
  </si>
  <si>
    <t>Outreach</t>
  </si>
  <si>
    <t>Utilities</t>
  </si>
  <si>
    <t>Property Maintenance</t>
  </si>
  <si>
    <t>Office Operations</t>
  </si>
  <si>
    <t>Diocese</t>
  </si>
  <si>
    <t>Other</t>
  </si>
  <si>
    <t>Total Revenue</t>
  </si>
  <si>
    <t>Total Expenses</t>
  </si>
  <si>
    <t>Funds on Hand</t>
  </si>
  <si>
    <t>Designated</t>
  </si>
  <si>
    <t>Revenue</t>
  </si>
  <si>
    <t>Actual YTD</t>
  </si>
  <si>
    <t>Budget YTD</t>
  </si>
  <si>
    <t>Total Budget</t>
  </si>
  <si>
    <t>Designated Gifts</t>
  </si>
  <si>
    <t>Undesignated Gifts</t>
  </si>
  <si>
    <t>Expenses</t>
  </si>
  <si>
    <t>Salaries and Benefits</t>
  </si>
  <si>
    <t>Mortgage</t>
  </si>
  <si>
    <t>Actual 
This Month</t>
  </si>
  <si>
    <t>4320 Gifts Designated</t>
  </si>
  <si>
    <t>Undesignated + Cash Reserve</t>
  </si>
  <si>
    <t>Christ Church Budget Report</t>
  </si>
  <si>
    <t>Reserve Funding</t>
  </si>
  <si>
    <t>4310 · Gifts Undesignated</t>
  </si>
  <si>
    <t>Budget
This Month</t>
  </si>
  <si>
    <t>Actual This Month Last Year</t>
  </si>
  <si>
    <t>Actual YTD Last Year</t>
  </si>
  <si>
    <t>ASSETS</t>
  </si>
  <si>
    <t>Current Assets</t>
  </si>
  <si>
    <t>Checking/Savings</t>
  </si>
  <si>
    <t>1100 · General Operations</t>
  </si>
  <si>
    <t>1111 · Operating Fund Checking</t>
  </si>
  <si>
    <t>1114 · Operating Fund Checking M&amp;T</t>
  </si>
  <si>
    <t>1121 · Operating Fund Savings</t>
  </si>
  <si>
    <t>1124 · Operating Fund Savings M&amp;T</t>
  </si>
  <si>
    <t>1191 · Petty Cash - Office</t>
  </si>
  <si>
    <t>1192 · Petty Cash - Sunday School</t>
  </si>
  <si>
    <t>1193 · Petty Cash - CCL</t>
  </si>
  <si>
    <t>Total 1100 · General Operations</t>
  </si>
  <si>
    <t>1200 · Discretionary Accounts</t>
  </si>
  <si>
    <t>1211 · Rector Discretionary Account</t>
  </si>
  <si>
    <t>1212 · Assistant1 Discretionary Acct</t>
  </si>
  <si>
    <t>1213 · CCL Discretionary Account</t>
  </si>
  <si>
    <t>1214 · Assistant2 Discretionary Acct</t>
  </si>
  <si>
    <t>Total 1200 · Discretionary Accounts</t>
  </si>
  <si>
    <t>1300 · Cemetery Fund</t>
  </si>
  <si>
    <t>1311 · Cemetery Fund Checking</t>
  </si>
  <si>
    <t>1321 · Cemetery Fund Savings</t>
  </si>
  <si>
    <t>1341 · CD TCB 0611992152</t>
  </si>
  <si>
    <t>1342 · Cemetery Legg Mason CDs</t>
  </si>
  <si>
    <t>1343 · Cemetery Legg Mason Money Mkt</t>
  </si>
  <si>
    <t>1344 · Cemetery Fund LPL Account</t>
  </si>
  <si>
    <t>1345 · F&amp;M Bancorp Stock</t>
  </si>
  <si>
    <t>1346 · Diocesan Investment Fund</t>
  </si>
  <si>
    <t>Total 1300 · Cemetery Fund</t>
  </si>
  <si>
    <t>1400 · Helen Ecker Endowment</t>
  </si>
  <si>
    <t>1441 · Endowment Legg Mason Account</t>
  </si>
  <si>
    <t>1442 · Endowment LPL Account</t>
  </si>
  <si>
    <t>Total 1400 · Helen Ecker Endowment</t>
  </si>
  <si>
    <t>1500 · Women's Group</t>
  </si>
  <si>
    <t>1511 · Women's Group Checking</t>
  </si>
  <si>
    <t>1521 · Women's Group Savings</t>
  </si>
  <si>
    <t>1541 · CD Chevy Chase 039-836468-1</t>
  </si>
  <si>
    <t>1542 · CD opened 9/3/2002</t>
  </si>
  <si>
    <t>1543 · CD Columbia Bank opened 7/16/08</t>
  </si>
  <si>
    <t>Total 1500 · Women's Group</t>
  </si>
  <si>
    <t>1600 · Friends of Old Brick</t>
  </si>
  <si>
    <t>1611 · Friends of Old Brick Checking</t>
  </si>
  <si>
    <t>Total 1600 · Friends of Old Brick</t>
  </si>
  <si>
    <t>Total Checking/Savings</t>
  </si>
  <si>
    <t>Other Current Assets</t>
  </si>
  <si>
    <t>2120 · Payroll Asset</t>
  </si>
  <si>
    <t>2121 · Salary Advance</t>
  </si>
  <si>
    <t>Total 2120 · Payroll Asset</t>
  </si>
  <si>
    <t>Total Other Current Assets</t>
  </si>
  <si>
    <t>Total Current Assets</t>
  </si>
  <si>
    <t>Fixed Assets</t>
  </si>
  <si>
    <t>1900 · Real Estate</t>
  </si>
  <si>
    <t>1901 · Old Brick &amp; Parish Hall</t>
  </si>
  <si>
    <t>1902 · Parking Lot</t>
  </si>
  <si>
    <t>1903 · New Brick</t>
  </si>
  <si>
    <t>1904 · Rectory</t>
  </si>
  <si>
    <t>Total 1900 · Real Estate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</si>
  <si>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</si>
  <si>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</si>
  <si>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</si>
  <si>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</si>
  <si>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</si>
  <si>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</si>
  <si>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2110 · Direct Deposit Liabilities</t>
  </si>
  <si>
    <t>2100 · Payroll Liabilities</t>
  </si>
  <si>
    <t>2200 · Encumbrances Total</t>
  </si>
  <si>
    <t>2201 · Encumbrances Detail</t>
  </si>
  <si>
    <t>2210 · Memorials</t>
  </si>
  <si>
    <t>2220 · Worship Encumbrances</t>
  </si>
  <si>
    <t>2221 · Sanctuary Fund</t>
  </si>
  <si>
    <t>2222 · Youth Choir Fund</t>
  </si>
  <si>
    <t>2223 · Organ/Piano Maintenance Reserve</t>
  </si>
  <si>
    <t>2224 · Music Program Donations</t>
  </si>
  <si>
    <t>Total 2220 · Worship Encumbrances</t>
  </si>
  <si>
    <t>2230 · Education Encumbrances</t>
  </si>
  <si>
    <t>2231 · High School Youth Group Fund</t>
  </si>
  <si>
    <t>2232 · Middle School Youth Group Fund</t>
  </si>
  <si>
    <t>Total 2230 · Education Encumbrances</t>
  </si>
  <si>
    <t>2240 · Outreach Encumbrances</t>
  </si>
  <si>
    <t>2241 · CCL Donations</t>
  </si>
  <si>
    <t>2242 · CCL Grants</t>
  </si>
  <si>
    <t>2242-01 · CCL Tutor Grant - United Way</t>
  </si>
  <si>
    <t>2242-02 · CCL ERD Sept 11 Grant</t>
  </si>
  <si>
    <t>2242-03 · CCL - Holmes Foundation Grant</t>
  </si>
  <si>
    <t>2242-04 · CCL - Columbia Foundation</t>
  </si>
  <si>
    <t>2242-05 · CCL - Horizon Foundation</t>
  </si>
  <si>
    <t>2242-06 · CCL - United Way Grant</t>
  </si>
  <si>
    <t>Total 2242 · CCL Grants</t>
  </si>
  <si>
    <t>2243 · CCL Projects</t>
  </si>
  <si>
    <t>2243-01 · CCL Giving Tree</t>
  </si>
  <si>
    <t>2243-02 · CCL Prepare for Success</t>
  </si>
  <si>
    <t>Total 2243 · CCL Projects</t>
  </si>
  <si>
    <t>2244 · Uganda Library Project</t>
  </si>
  <si>
    <t>2245 · Susanna Grants</t>
  </si>
  <si>
    <t>2245-01 · Susanna Grant - St. Margaret's</t>
  </si>
  <si>
    <t>Total 2245 · Susanna Grants</t>
  </si>
  <si>
    <t>Total 2240 · Outreach Encumbrances</t>
  </si>
  <si>
    <t>2250 · Personnel Encumbrances</t>
  </si>
  <si>
    <t>2251 · Continuing Ed - Rector</t>
  </si>
  <si>
    <t>2252 · Continuing Ed - Assistant1</t>
  </si>
  <si>
    <t>Total 2250 · Personnel Encumbrances</t>
  </si>
  <si>
    <t>2260 · Property Encumbrances</t>
  </si>
  <si>
    <t>2261 · Old Brick Maintenance</t>
  </si>
  <si>
    <t>2262 · Maintenance Reserve - Church</t>
  </si>
  <si>
    <t>2263 · Landscaping</t>
  </si>
  <si>
    <t>2264 · Playground Maintenance</t>
  </si>
  <si>
    <t>2265 · Property Improvements</t>
  </si>
  <si>
    <t>2266 · Maintenance Reserve - Rectory</t>
  </si>
  <si>
    <t>2267 · Mortgage Principal Prepayment</t>
  </si>
  <si>
    <t>Total 2260 · Property Encumbrances</t>
  </si>
  <si>
    <t>2270 · Discretionary Fund Encumbrances</t>
  </si>
  <si>
    <t>2271 · Rector Disc Fund Encumbrance</t>
  </si>
  <si>
    <t>2272 · Assistant1 DF Encumbrance</t>
  </si>
  <si>
    <t>2273 · CCL Disc Fund Encumbrance</t>
  </si>
  <si>
    <t>2274 · Assistant2 DF Encumbrance</t>
  </si>
  <si>
    <t>Total 2270 · Discretionary Fund Encumbrances</t>
  </si>
  <si>
    <t>2290 · Other Encumbrances</t>
  </si>
  <si>
    <t>2291 · Companion Diocese</t>
  </si>
  <si>
    <t>2292 · Audit Reserve</t>
  </si>
  <si>
    <t>2293 · Historic Celebrations</t>
  </si>
  <si>
    <t>2299 · Misc Encumbrances</t>
  </si>
  <si>
    <t>Total 2290 · Other Encumbrances</t>
  </si>
  <si>
    <t>Total 2201 · Encumbrances Detail</t>
  </si>
  <si>
    <t>2300 · Cash Reserve Encumbrance-Total</t>
  </si>
  <si>
    <t>2301 · Cash Reserve Encumbrance-Detail</t>
  </si>
  <si>
    <t>2700 · Due To Outside The Church</t>
  </si>
  <si>
    <t>2701 · Episcopal Relief &amp; Development</t>
  </si>
  <si>
    <t>2702 · United Thank Offering</t>
  </si>
  <si>
    <t>2703 · Coalition for Compassion</t>
  </si>
  <si>
    <t>2740 · CCL Projects Transmittal</t>
  </si>
  <si>
    <t>2741 · CCL HELP Transmittal</t>
  </si>
  <si>
    <t>2750 · Youth Group Transmittal</t>
  </si>
  <si>
    <t>2799 · Misc Transmittal</t>
  </si>
  <si>
    <t>Total 2700 · Due To Outside The Church</t>
  </si>
  <si>
    <t>Total Other Current Liabilities</t>
  </si>
  <si>
    <t>Total Current Liabilities</t>
  </si>
  <si>
    <t>Long Term Liabilities</t>
  </si>
  <si>
    <t>2900 · Loans</t>
  </si>
  <si>
    <t>2901 · Mortgage 9259 Brush Run</t>
  </si>
  <si>
    <t>2902 · Mortgage New Brick</t>
  </si>
  <si>
    <t>2903 · BGE Furnace Loan</t>
  </si>
  <si>
    <t>Total 2900 · Loans</t>
  </si>
  <si>
    <t>Total Long Term Liabilities</t>
  </si>
  <si>
    <t>Total Liabilities</t>
  </si>
  <si>
    <t>Equity</t>
  </si>
  <si>
    <t>3000 · Opening Bal Equity</t>
  </si>
  <si>
    <t>3900 · Retained Earnings</t>
  </si>
  <si>
    <t>Total Equity</t>
  </si>
  <si>
    <t>TOTAL LIABILITIES &amp; EQUITY</t>
  </si>
  <si>
    <t>4101 · Plate Offerings - Loose</t>
  </si>
  <si>
    <t>4102 · Plate Offerings - Known Donor</t>
  </si>
  <si>
    <t>4103 · Plate Offerings - Children</t>
  </si>
  <si>
    <t>4100 · Plate Offerings - Other</t>
  </si>
  <si>
    <t>Total 4100 · Plate Offerings</t>
  </si>
  <si>
    <t>4210 · Pledge Current Year</t>
  </si>
  <si>
    <t>4220 · Pledge Prior Year</t>
  </si>
  <si>
    <t>4230 · Pledge Next Year</t>
  </si>
  <si>
    <t>4200 · Pledge Payments - Other</t>
  </si>
  <si>
    <t>Total 4200 · Pledge Payments</t>
  </si>
  <si>
    <t>4300 · Gifts</t>
  </si>
  <si>
    <t>4310 · Undesignated Gifts</t>
  </si>
  <si>
    <t>4320 · Donor Designated - Unencumbered</t>
  </si>
  <si>
    <t>4330 · Donor Designated - Encumbered</t>
  </si>
  <si>
    <t>4300 · Gifts - Other</t>
  </si>
  <si>
    <t>Total 4300 · Gifts</t>
  </si>
  <si>
    <t>4510 · Parish Fundraising</t>
  </si>
  <si>
    <t>4520 · Youth Fundraising</t>
  </si>
  <si>
    <t>4500 · Net Fundraising Income - Other</t>
  </si>
  <si>
    <t>Total 4500 · Net Fundraising Income</t>
  </si>
  <si>
    <t>4610 · Interest/Dividend Income</t>
  </si>
  <si>
    <t>4620 · Change in Market Value</t>
  </si>
  <si>
    <t>4600 · Investment Income - Other</t>
  </si>
  <si>
    <t>Total 4600 · Investment Income</t>
  </si>
  <si>
    <t>4900 · Other Income</t>
  </si>
  <si>
    <t>4910 · Cemetery Plot Sales</t>
  </si>
  <si>
    <t>4900 · Other Income - Other</t>
  </si>
  <si>
    <t>Total 4900 · Other Income</t>
  </si>
  <si>
    <t>6010 · Worship Supplies/Expenses</t>
  </si>
  <si>
    <t>6020 · Baptismal Supplies</t>
  </si>
  <si>
    <t>6030 · Music Ministry</t>
  </si>
  <si>
    <t>6031 · Copyright License</t>
  </si>
  <si>
    <t>6032 · Adult Choir</t>
  </si>
  <si>
    <t>6033 · Elementary Youth Choir</t>
  </si>
  <si>
    <t>6034 · Secondary Youth Choir</t>
  </si>
  <si>
    <t>6035 · Childcare for Choir Practice</t>
  </si>
  <si>
    <t>6036 · Choral Vestments</t>
  </si>
  <si>
    <t>6037 · Choir Supplies</t>
  </si>
  <si>
    <t>6030 · Music Ministry - Other</t>
  </si>
  <si>
    <t>Total 6030 · Music Ministry</t>
  </si>
  <si>
    <t>6040 · Piano/Organ Maintenance</t>
  </si>
  <si>
    <t>6050 · Music Equipment Purchase/Rental</t>
  </si>
  <si>
    <t>6060 · Guest Instrumentalists</t>
  </si>
  <si>
    <t>6000 · Worship - Other</t>
  </si>
  <si>
    <t>Total 6000 · Worship</t>
  </si>
  <si>
    <t>6110 · Children's Education</t>
  </si>
  <si>
    <t>6111 · Curriculum</t>
  </si>
  <si>
    <t>6112 · Sunday School Supplies</t>
  </si>
  <si>
    <t>6113 · Teacher Resources</t>
  </si>
  <si>
    <t>6114 · Godly Play</t>
  </si>
  <si>
    <t>6119 · Other Sunday School Expenses</t>
  </si>
  <si>
    <t>6110 · Children's Education - Other</t>
  </si>
  <si>
    <t>Total 6110 · Children's Education</t>
  </si>
  <si>
    <t>6120 · Middle School Youth Ministry</t>
  </si>
  <si>
    <t>6130 · High School Youth Ministry</t>
  </si>
  <si>
    <t>6140 · Adult Education</t>
  </si>
  <si>
    <t>6150 · Baptism/Confirmation Prep</t>
  </si>
  <si>
    <t>6160 · Vacation Bible School</t>
  </si>
  <si>
    <t>6170 · Seasonal Programs</t>
  </si>
  <si>
    <t>6100 · Education - Other</t>
  </si>
  <si>
    <t>Total 6100 · Education</t>
  </si>
  <si>
    <t>6200 · Outreach</t>
  </si>
  <si>
    <t>6210 · Outreach Commission</t>
  </si>
  <si>
    <t>6220 · Christ Church Link</t>
  </si>
  <si>
    <t>6240 · Outreach Projects</t>
  </si>
  <si>
    <t>6230 · Susanna Ministry</t>
  </si>
  <si>
    <t>6200 · Outreach - Other</t>
  </si>
  <si>
    <t>Total 6200 · Outreach</t>
  </si>
  <si>
    <t>6310 · Cash Compensation</t>
  </si>
  <si>
    <t>6311 · Clergy Compensation</t>
  </si>
  <si>
    <t>6312 · Staff Compensation</t>
  </si>
  <si>
    <t>6313 · Supply Compensation</t>
  </si>
  <si>
    <t>6310 · Cash Compensation - Other</t>
  </si>
  <si>
    <t>Total 6310 · Cash Compensation</t>
  </si>
  <si>
    <t>6320 · Payroll Taxes</t>
  </si>
  <si>
    <t>6330 · Pension</t>
  </si>
  <si>
    <t>6331 · Clergy Pension</t>
  </si>
  <si>
    <t>6332 · Staff Pension</t>
  </si>
  <si>
    <t>6330 · Pension - Other</t>
  </si>
  <si>
    <t>Total 6330 · Pension</t>
  </si>
  <si>
    <t>6340 · Insurance</t>
  </si>
  <si>
    <t>6341 · Clergy Insurance</t>
  </si>
  <si>
    <t>6342 · Staff Insurance</t>
  </si>
  <si>
    <t>6340 · Insurance - Other</t>
  </si>
  <si>
    <t>Total 6340 · Insurance</t>
  </si>
  <si>
    <t>6350 · Professional Expense</t>
  </si>
  <si>
    <t>6351 · Prof Expense - Rector</t>
  </si>
  <si>
    <t>6351-01 · Prof Expense - Rector</t>
  </si>
  <si>
    <t>6351-02 · Continuing Ed - Rector</t>
  </si>
  <si>
    <t>6351 · Prof Expense - Rector - Other</t>
  </si>
  <si>
    <t>Total 6351 · Prof Expense - Rector</t>
  </si>
  <si>
    <t>6352 · Prof Expense - Assistant1</t>
  </si>
  <si>
    <t>6352-01 · Prof Expense - Assistant1</t>
  </si>
  <si>
    <t>6352-02 · Continuing Ed - Assistant1</t>
  </si>
  <si>
    <t>6352 · Prof Expense - Assistant1 - Other</t>
  </si>
  <si>
    <t>Total 6352 · Prof Expense - Assistant1</t>
  </si>
  <si>
    <t>6353 · Prof Expense - Assistant2</t>
  </si>
  <si>
    <t>6353-01 · Prof Expense - Assistant2</t>
  </si>
  <si>
    <t>6353-02 · Continuing Ed - Assistant2</t>
  </si>
  <si>
    <t>6353 · Prof Expense - Assistant2 - Other</t>
  </si>
  <si>
    <t>Total 6353 · Prof Expense - Assistant2</t>
  </si>
  <si>
    <t>6354 · Prof Expense - Administrator</t>
  </si>
  <si>
    <t>6355 · Prof Expense - Organist</t>
  </si>
  <si>
    <t>6356 · Prof Expense - Sexton</t>
  </si>
  <si>
    <t>6357 · Prof Expense - CCL Coord</t>
  </si>
  <si>
    <t>6358 · Prof Expense - Susanna Coord</t>
  </si>
  <si>
    <t>6359 · Prof Expense - Parish Coord</t>
  </si>
  <si>
    <t>6350 · Professional Expense - Other</t>
  </si>
  <si>
    <t>Total 6350 · Professional Expense</t>
  </si>
  <si>
    <t>6380 · Moving Expenses</t>
  </si>
  <si>
    <t>6300 · Salaries &amp; Benefits - Other</t>
  </si>
  <si>
    <t>Total 6300 · Salaries &amp; Benefits</t>
  </si>
  <si>
    <t>6410 · Rectory Mortgage</t>
  </si>
  <si>
    <t>6411 · Rectory Mortgage Principal</t>
  </si>
  <si>
    <t>6412 · Rectory Mortgage Interest</t>
  </si>
  <si>
    <t>6413 · Rectory Mortgage Escrow</t>
  </si>
  <si>
    <t>6410 · Rectory Mortgage - Other</t>
  </si>
  <si>
    <t>Total 6410 · Rectory Mortgage</t>
  </si>
  <si>
    <t>6420 · New Brick Mortgage</t>
  </si>
  <si>
    <t>6421 · New Brick Mortgage Principal</t>
  </si>
  <si>
    <t>6422 · New Brick Mortgage Interest</t>
  </si>
  <si>
    <t>6420 · New Brick Mortgage - Other</t>
  </si>
  <si>
    <t>Total 6420 · New Brick Mortgage</t>
  </si>
  <si>
    <t>6400 · Mortgages - Other</t>
  </si>
  <si>
    <t>Total 6400 · Mortgages</t>
  </si>
  <si>
    <t>6510 · Electricity</t>
  </si>
  <si>
    <t>6511 · Electricity - Church Property</t>
  </si>
  <si>
    <t>6512 · Electricity - Rectory</t>
  </si>
  <si>
    <t>6510 · Electricity - Other</t>
  </si>
  <si>
    <t>Total 6510 · Electricity</t>
  </si>
  <si>
    <t>6520 · Heating Oil</t>
  </si>
  <si>
    <t>6530 · Water &amp; Sewer</t>
  </si>
  <si>
    <t>6531 · Water &amp; Sewer - Church Property</t>
  </si>
  <si>
    <t>6532 · Water &amp; Sewer - Rectory</t>
  </si>
  <si>
    <t>6530 · Water &amp; Sewer - Other</t>
  </si>
  <si>
    <t>Total 6530 · Water &amp; Sewer</t>
  </si>
  <si>
    <t>6540 · Natural Gas</t>
  </si>
  <si>
    <t>6550 · Telecommunications</t>
  </si>
  <si>
    <t>6551 · Telecommunications - Church</t>
  </si>
  <si>
    <t>6552 · Telecommunications - Rectory</t>
  </si>
  <si>
    <t>6550 · Telecommunications - Other</t>
  </si>
  <si>
    <t>Total 6550 · Telecommunications</t>
  </si>
  <si>
    <t>6560 · Internet</t>
  </si>
  <si>
    <t>6500 · Utilities - Other</t>
  </si>
  <si>
    <t>Total 6500 · Utilities</t>
  </si>
  <si>
    <t>6610 · Insurance</t>
  </si>
  <si>
    <t>6620 · Routine Maintenance</t>
  </si>
  <si>
    <t>6621 · Routine Maint - Church Property</t>
  </si>
  <si>
    <t>6622 · Routine Maint - Rectory</t>
  </si>
  <si>
    <t>6620 · Routine Maintenance - Other</t>
  </si>
  <si>
    <t>Total 6620 · Routine Maintenance</t>
  </si>
  <si>
    <t>6630 · Minor Improvements</t>
  </si>
  <si>
    <t>6631 · Minor Improvements - Church</t>
  </si>
  <si>
    <t>6632 · Minor Improvements - Rectory</t>
  </si>
  <si>
    <t>6633 · Rectory Decorating Allowance</t>
  </si>
  <si>
    <t>6630 · Minor Improvements - Other</t>
  </si>
  <si>
    <t>Total 6630 · Minor Improvements</t>
  </si>
  <si>
    <t>6640 · Systems Maintenance</t>
  </si>
  <si>
    <t>6641 · HVAC Maintenance</t>
  </si>
  <si>
    <t>6642 · Burner Maintenance</t>
  </si>
  <si>
    <t>6643 · Fire &amp; Safety Systems</t>
  </si>
  <si>
    <t>6644 · Security Monitoring</t>
  </si>
  <si>
    <t>6645 · Elevator Maintenance</t>
  </si>
  <si>
    <t>6640 · Systems Maintenance - Other</t>
  </si>
  <si>
    <t>Total 6640 · Systems Maintenance</t>
  </si>
  <si>
    <t>6650 · Grounds Maintenance</t>
  </si>
  <si>
    <t>6651 · Trash Removal</t>
  </si>
  <si>
    <t>6652 · Pest Control</t>
  </si>
  <si>
    <t>6653 · Mowing</t>
  </si>
  <si>
    <t>6654 · Landscaping</t>
  </si>
  <si>
    <t>6655 · Snow Removal</t>
  </si>
  <si>
    <t>6650 · Grounds Maintenance - Other</t>
  </si>
  <si>
    <t>Total 6650 · Grounds Maintenance</t>
  </si>
  <si>
    <t>6670 · Cleaning</t>
  </si>
  <si>
    <t>6680 · Furniture &amp; Equipment Purchase</t>
  </si>
  <si>
    <t>6681 · Furniture &amp; Equipment - Church</t>
  </si>
  <si>
    <t>6682 · Furniture &amp; Equipment - Rectory</t>
  </si>
  <si>
    <t>6680 · Furniture &amp; Equipment Purchase - Other</t>
  </si>
  <si>
    <t>Total 6680 · Furniture &amp; Equipment Purchase</t>
  </si>
  <si>
    <t>6690 · Major Improvements</t>
  </si>
  <si>
    <t>6691 · Major Improvements - Church</t>
  </si>
  <si>
    <t>6692 · Major Improvements - Rectory</t>
  </si>
  <si>
    <t>6690 · Major Improvements - Other</t>
  </si>
  <si>
    <t>Total 6690 · Major Improvements</t>
  </si>
  <si>
    <t>6600 · Property Maintenance - Other</t>
  </si>
  <si>
    <t>Total 6600 · Property Maintenance</t>
  </si>
  <si>
    <t>6710 · Postage &amp; Shipping</t>
  </si>
  <si>
    <t>6720 · Office Supplies</t>
  </si>
  <si>
    <t>6730 · Office Equipment</t>
  </si>
  <si>
    <t>6740 · Software</t>
  </si>
  <si>
    <t>6750 · Bank Fees/Finance Charges</t>
  </si>
  <si>
    <t>6760 · Audit</t>
  </si>
  <si>
    <t>6700 · Office Operations - Other</t>
  </si>
  <si>
    <t>Total 6700 · Office Operations</t>
  </si>
  <si>
    <t>6810 · Diocesan Assessment</t>
  </si>
  <si>
    <t>6820 · Deacon Fund Contribution</t>
  </si>
  <si>
    <t>6830 · Diocesan Conferences</t>
  </si>
  <si>
    <t>6840 · Companion Diocese Relations</t>
  </si>
  <si>
    <t>6800 · Diocese - Other</t>
  </si>
  <si>
    <t>Total 6800 · Diocese</t>
  </si>
  <si>
    <t>6900 · Other Ministries</t>
  </si>
  <si>
    <t>6910 · Vestry Expenses</t>
  </si>
  <si>
    <t>6911 · Clergy Discretionary Spending</t>
  </si>
  <si>
    <t>6912 · WOCC Expenditures</t>
  </si>
  <si>
    <t>6920 · Parish Life</t>
  </si>
  <si>
    <t>6921 · Joint Program Supplies</t>
  </si>
  <si>
    <t>6922 · Parish Celebrations</t>
  </si>
  <si>
    <t>6923 · Pastoral Care</t>
  </si>
  <si>
    <t>6924 · Newcomer Ministry</t>
  </si>
  <si>
    <t>6925 · Volunteer Recognition</t>
  </si>
  <si>
    <t>6926 · Parish Nurse Ministry</t>
  </si>
  <si>
    <t>6920 · Parish Life - Other</t>
  </si>
  <si>
    <t>Total 6920 · Parish Life</t>
  </si>
  <si>
    <t>6930 · Communications Commission</t>
  </si>
  <si>
    <t>6940 · Stewardship Commission</t>
  </si>
  <si>
    <t>6950 · Spiritual Life Commission</t>
  </si>
  <si>
    <t>6960 · Formation Commission</t>
  </si>
  <si>
    <t>6980 · Search</t>
  </si>
  <si>
    <t>6900 · Other Ministries - Other</t>
  </si>
  <si>
    <t>Total 6900 · Other Ministries</t>
  </si>
  <si>
    <t>If you make any changes to this worksheet, you will lose them the next time you update.</t>
  </si>
  <si>
    <t>1334 · Cemetery Fund PNC Operating Acc</t>
  </si>
  <si>
    <t>2249 · Outreach Commission</t>
  </si>
  <si>
    <t>2294 · Vestry Reserve</t>
  </si>
  <si>
    <t>2700 · Due To Outside The Church - Other</t>
  </si>
  <si>
    <t>6660 · Insured  Maintenance</t>
  </si>
  <si>
    <t>6661 · New Brick Insured Maintenance</t>
  </si>
  <si>
    <t>6662 · Old Brick Insured Maintenance</t>
  </si>
  <si>
    <t>6663 · Rectory Insured Maintenance</t>
  </si>
  <si>
    <t>6664 · Parish Hall Insured Maintenance</t>
  </si>
  <si>
    <t>6660 · Insured  Maintenance - Other</t>
  </si>
  <si>
    <t>Total 6660 · Insured  Maintenance</t>
  </si>
  <si>
    <t>6360 · Legal Aid</t>
  </si>
  <si>
    <t>6671 · Cleaning - Supplies</t>
  </si>
  <si>
    <t>6672 · Cleaning - Services</t>
  </si>
  <si>
    <t>6670 · Cleaning - Other</t>
  </si>
  <si>
    <t>Total 6670 · Cleaning</t>
  </si>
  <si>
    <t>2295 · Women of Christ Church</t>
  </si>
  <si>
    <t>2211 · Cemetery Operating Fund</t>
  </si>
  <si>
    <t>1100 · General Operations - Other</t>
  </si>
  <si>
    <t>4920 · Repayments</t>
  </si>
  <si>
    <t>Other Income</t>
  </si>
  <si>
    <t>2268 · Major Maintenance Reserve Items</t>
  </si>
  <si>
    <t>2268-1 · NB Roof Reserve</t>
  </si>
  <si>
    <t>2268-2 · PH Roof Reserve</t>
  </si>
  <si>
    <t>Total 2268 · Major Maintenance Reserve Items</t>
  </si>
  <si>
    <t>Outreach Bonus</t>
  </si>
  <si>
    <t>Jan 18</t>
  </si>
  <si>
    <t>Jan 17</t>
  </si>
  <si>
    <t>Jan 31, 18</t>
  </si>
  <si>
    <t>Feb 18</t>
  </si>
  <si>
    <t>Feb 17</t>
  </si>
  <si>
    <t>Jan - Feb 18</t>
  </si>
  <si>
    <t>Jan - Feb 17</t>
  </si>
  <si>
    <t>Feb 28, 18</t>
  </si>
  <si>
    <t>Summing It Up: In 2017, we had a surplus. The Vestry allotted $2,800 of the surplus for outreach and placed the remaining $25,000 in various church reserves. Giving in 2018 has been stronger than in past years, but we still have slightly tapped our cash reserve and deferred funding our maintenance reserve.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</si>
</sst>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164" formatCode="#,##0.00;\-#,##0.00"/>
    <numFmt numFmtId="165" formatCode="&quot;$&quot;#,##0"/>
    <numFmt numFmtId="166" formatCode="#,##0;\-#,##0"/>
    <numFmt numFmtId="167" formatCode="&quot;$&quot;#,##0.00"/>
  </numFmts>
  <fonts count="14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5" fontId="4" fillId="0" borderId="0" xfId="0" applyNumberFormat="1" applyFont="1"/>
    <xf numFmtId="164" fontId="3" fillId="0" borderId="3" xfId="0" applyNumberFormat="1" applyFont="1" applyBorder="1"/>
    <xf numFmtId="49" fontId="5" fillId="0" borderId="0" xfId="0" applyNumberFormat="1" applyFont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14" fontId="6" fillId="0" borderId="0" xfId="0" applyNumberFormat="1" applyFont="1" applyBorder="1" applyAlignment="1">
      <alignment horizontal="center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8" fillId="0" borderId="0" xfId="0" applyFont="1" applyBorder="1"/>
    <xf numFmtId="165" fontId="9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5" fontId="8" fillId="0" borderId="6" xfId="0" applyNumberFormat="1" applyFont="1" applyBorder="1"/>
    <xf numFmtId="5" fontId="9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6" xfId="0" applyFont="1" applyBorder="1" applyAlignment="1">
      <alignment horizontal="right"/>
    </xf>
    <xf numFmtId="0" fontId="11" fillId="0" borderId="7" xfId="0" applyFont="1" applyBorder="1"/>
    <xf numFmtId="5" fontId="11" fillId="0" borderId="7" xfId="0" applyNumberFormat="1" applyFont="1" applyBorder="1"/>
    <xf numFmtId="5" fontId="11" fillId="0" borderId="6" xfId="0" applyNumberFormat="1" applyFont="1" applyBorder="1"/>
    <xf numFmtId="14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6" fontId="8" fillId="0" borderId="6" xfId="0" applyNumberFormat="1" applyFont="1" applyBorder="1"/>
    <xf numFmtId="165" fontId="8" fillId="0" borderId="6" xfId="0" applyNumberFormat="1" applyFont="1" applyBorder="1"/>
    <xf numFmtId="0" fontId="11" fillId="0" borderId="6" xfId="0" applyFont="1" applyBorder="1" applyAlignment="1"/>
    <xf numFmtId="5" fontId="8" fillId="0" borderId="6" xfId="0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5" fontId="1" fillId="0" borderId="7" xfId="0" applyNumberFormat="1" applyFont="1" applyBorder="1"/>
    <xf numFmtId="5" fontId="1" fillId="0" borderId="6" xfId="0" applyNumberFormat="1" applyFont="1" applyBorder="1"/>
    <xf numFmtId="164" fontId="0" fillId="0" borderId="0" xfId="0" applyNumberForma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0" fontId="2" fillId="2" borderId="0" xfId="0" applyNumberFormat="1" applyFont="1" applyFill="1"/>
    <xf numFmtId="0" fontId="0" fillId="2" borderId="0" xfId="0" applyNumberFormat="1" applyFill="1"/>
    <xf numFmtId="0" fontId="0" fillId="2" borderId="0" xfId="0" applyFill="1"/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/>
    <xf numFmtId="166" fontId="12" fillId="0" borderId="0" xfId="0" applyNumberFormat="1" applyFont="1" applyBorder="1"/>
    <xf numFmtId="166" fontId="12" fillId="0" borderId="3" xfId="0" applyNumberFormat="1" applyFont="1" applyBorder="1"/>
    <xf numFmtId="166" fontId="12" fillId="0" borderId="5" xfId="0" applyNumberFormat="1" applyFont="1" applyBorder="1"/>
    <xf numFmtId="166" fontId="12" fillId="0" borderId="4" xfId="0" applyNumberFormat="1" applyFont="1" applyBorder="1"/>
    <xf numFmtId="166" fontId="12" fillId="0" borderId="13" xfId="0" applyNumberFormat="1" applyFont="1" applyBorder="1"/>
    <xf numFmtId="164" fontId="12" fillId="0" borderId="0" xfId="0" applyNumberFormat="1" applyFont="1" applyBorder="1"/>
    <xf numFmtId="164" fontId="12" fillId="0" borderId="4" xfId="0" applyNumberFormat="1" applyFont="1" applyBorder="1"/>
    <xf numFmtId="164" fontId="12" fillId="0" borderId="3" xfId="0" applyNumberFormat="1" applyFont="1" applyBorder="1"/>
    <xf numFmtId="164" fontId="12" fillId="0" borderId="13" xfId="0" applyNumberFormat="1" applyFont="1" applyBorder="1"/>
    <xf numFmtId="164" fontId="12" fillId="0" borderId="5" xfId="0" applyNumberFormat="1" applyFont="1" applyBorder="1"/>
    <xf numFmtId="0" fontId="8" fillId="0" borderId="0" xfId="0" applyFont="1" applyAlignment="1">
      <alignment wrapText="1"/>
    </xf>
    <xf numFmtId="6" fontId="8" fillId="0" borderId="0" xfId="0" applyNumberFormat="1" applyFont="1" applyAlignment="1">
      <alignment wrapText="1"/>
    </xf>
    <xf numFmtId="167" fontId="0" fillId="0" borderId="0" xfId="0" applyNumberFormat="1"/>
    <xf numFmtId="0" fontId="8" fillId="0" borderId="0" xfId="0" applyFont="1"/>
    <xf numFmtId="165" fontId="0" fillId="0" borderId="0" xfId="0" applyNumberFormat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NumberFormat="1" applyBorder="1"/>
    <xf numFmtId="0" fontId="9" fillId="0" borderId="6" xfId="0" applyFont="1" applyBorder="1" applyAlignment="1">
      <alignment horizontal="right"/>
    </xf>
    <xf numFmtId="0" fontId="11" fillId="0" borderId="6" xfId="0" applyFont="1" applyBorder="1" applyAlignment="1"/>
    <xf numFmtId="0" fontId="9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/>
    <xf numFmtId="14" fontId="10" fillId="0" borderId="11" xfId="0" applyNumberFormat="1" applyFont="1" applyBorder="1" applyAlignment="1">
      <alignment horizontal="center"/>
    </xf>
    <xf numFmtId="14" fontId="11" fillId="0" borderId="11" xfId="0" applyNumberFormat="1" applyFont="1" applyBorder="1" applyAlignment="1"/>
    <xf numFmtId="0" fontId="8" fillId="0" borderId="8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" fillId="0" borderId="6" xfId="0" applyFont="1" applyBorder="1" applyAlignment="1">
      <alignment horizontal="right"/>
    </xf>
    <xf numFmtId="0" fontId="8" fillId="0" borderId="0" xfId="0" applyFont="1" applyAlignment="1">
      <alignment wrapText="1"/>
    </xf>
    <xf numFmtId="0" fontId="1" fillId="0" borderId="6" xfId="0" applyFont="1" applyBorder="1" applyAlignment="1"/>
    <xf numFmtId="0" fontId="10" fillId="0" borderId="8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/>
    <xf numFmtId="0" fontId="1" fillId="0" borderId="0" xfId="0" applyFont="1" applyAlignment="1"/>
    <xf numFmtId="14" fontId="1" fillId="0" borderId="11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1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Relationship Id="rId4" Type="http://schemas.openxmlformats.org/officeDocument/2006/relationships/control" Target="../activeX/activeX1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Relationship Id="rId4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ntrol" Target="../activeX/activeX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Normal="100" workbookViewId="0">
      <selection activeCell="A5" sqref="A5:H5"/>
    </sheetView>
  </sheetViews>
  <sheetFormatPr defaultRowHeight="12.75"/>
  <cols>
    <col min="1" max="1" width="20.5703125" customWidth="1"/>
    <col min="2" max="8" width="12.42578125" customWidth="1"/>
  </cols>
  <sheetData>
    <row r="1" spans="1:16" s="20" customFormat="1" ht="15.75" customHeight="1" thickTop="1">
      <c r="A1" s="88" t="s">
        <v>52</v>
      </c>
      <c r="B1" s="89"/>
      <c r="C1" s="89"/>
      <c r="D1" s="89"/>
      <c r="E1" s="89"/>
      <c r="F1" s="89"/>
      <c r="G1" s="89"/>
      <c r="H1" s="89"/>
      <c r="I1" s="19"/>
      <c r="J1" s="19"/>
      <c r="K1" s="19"/>
      <c r="L1" s="19"/>
      <c r="M1" s="19"/>
      <c r="N1" s="19"/>
      <c r="O1" s="19"/>
    </row>
    <row r="2" spans="1:16" s="20" customFormat="1" ht="12.75" customHeight="1">
      <c r="A2" s="90" t="s">
        <v>22</v>
      </c>
      <c r="B2" s="91"/>
      <c r="C2" s="91"/>
      <c r="D2" s="91"/>
      <c r="E2" s="91"/>
      <c r="F2" s="91"/>
      <c r="G2" s="91"/>
      <c r="H2" s="91"/>
      <c r="I2" s="17"/>
      <c r="J2" s="17"/>
      <c r="K2" s="17"/>
      <c r="L2" s="17"/>
      <c r="M2" s="17"/>
      <c r="N2" s="17"/>
      <c r="O2" s="17"/>
    </row>
    <row r="3" spans="1:16" s="20" customFormat="1" ht="18.75" thickBot="1">
      <c r="A3" s="92">
        <v>43159</v>
      </c>
      <c r="B3" s="93"/>
      <c r="C3" s="93"/>
      <c r="D3" s="93"/>
      <c r="E3" s="93"/>
      <c r="F3" s="93"/>
      <c r="G3" s="93"/>
      <c r="H3" s="93"/>
      <c r="I3" s="21"/>
      <c r="J3" s="21"/>
      <c r="K3" s="21"/>
      <c r="L3" s="21"/>
      <c r="M3" s="21"/>
      <c r="N3" s="21"/>
      <c r="O3" s="21"/>
      <c r="P3" s="18"/>
    </row>
    <row r="4" spans="1:16" s="20" customFormat="1" ht="12.75" customHeight="1" thickTop="1">
      <c r="A4" s="33"/>
      <c r="B4" s="34"/>
      <c r="C4" s="34"/>
      <c r="D4" s="34"/>
      <c r="E4" s="34"/>
      <c r="F4" s="34"/>
      <c r="G4" s="34"/>
      <c r="H4" s="34"/>
      <c r="I4" s="21"/>
      <c r="J4" s="21"/>
      <c r="K4" s="21"/>
      <c r="L4" s="21"/>
      <c r="M4" s="21"/>
      <c r="N4" s="21"/>
      <c r="O4" s="21"/>
      <c r="P4" s="18"/>
    </row>
    <row r="5" spans="1:16" s="44" customFormat="1" ht="58.5" customHeight="1">
      <c r="A5" s="94" t="s">
        <v>461</v>
      </c>
      <c r="B5" s="95"/>
      <c r="C5" s="95"/>
      <c r="D5" s="95"/>
      <c r="E5" s="95"/>
      <c r="F5" s="95"/>
      <c r="G5" s="95"/>
      <c r="H5" s="96"/>
      <c r="I5" s="43"/>
      <c r="J5" s="43"/>
      <c r="K5" s="43"/>
      <c r="L5" s="43"/>
      <c r="M5" s="43"/>
      <c r="N5" s="43"/>
      <c r="O5" s="43"/>
    </row>
    <row r="6" spans="1:16" s="20" customFormat="1" ht="34.5" customHeight="1">
      <c r="A6" s="35"/>
      <c r="B6" s="35"/>
      <c r="C6" s="35"/>
      <c r="D6" s="35"/>
      <c r="E6" s="35"/>
      <c r="F6" s="35"/>
      <c r="G6" s="35"/>
      <c r="H6" s="35"/>
      <c r="I6" s="21"/>
      <c r="J6" s="21"/>
      <c r="K6" s="21"/>
      <c r="L6" s="21"/>
      <c r="M6" s="21"/>
      <c r="N6" s="21"/>
      <c r="O6" s="21"/>
      <c r="P6" s="18"/>
    </row>
    <row r="7" spans="1:16" s="20" customFormat="1" ht="30" customHeight="1">
      <c r="A7" s="25" t="s">
        <v>38</v>
      </c>
      <c r="B7" s="33"/>
      <c r="C7" s="33"/>
      <c r="D7" s="33"/>
      <c r="E7" s="36"/>
      <c r="F7" s="36"/>
      <c r="G7" s="36"/>
      <c r="H7" s="37"/>
      <c r="I7" s="21"/>
      <c r="J7" s="21"/>
      <c r="K7" s="21"/>
      <c r="L7" s="21"/>
      <c r="M7" s="21"/>
      <c r="N7" s="21"/>
      <c r="O7" s="21"/>
      <c r="P7" s="18"/>
    </row>
    <row r="8" spans="1:16" s="20" customFormat="1" ht="39" customHeight="1">
      <c r="A8" s="97" t="s">
        <v>51</v>
      </c>
      <c r="B8" s="85"/>
      <c r="C8" s="47"/>
      <c r="D8" s="47"/>
      <c r="E8" s="26">
        <f>VLOOKUP("Total 1100 · General Operations",QBBalanceSheetForReport!D:I,6,FALSE) + VLOOKUP("2200 · Encumbrances Total",QBBalanceSheetForReport!E:I,5,FALSE) - VLOOKUP("Total Other Current Liabilities",QBBalanceSheetForReport!D:I,6,FALSE)</f>
        <v>23826.930000000022</v>
      </c>
      <c r="F8" s="86" t="str">
        <f>CONCATENATE(ROUND(E8/(BudgetToDate!D24/52),1)," weeks average church expenses")</f>
        <v>2.6 weeks average church expenses</v>
      </c>
      <c r="G8" s="87"/>
      <c r="H8" s="87"/>
      <c r="I8" s="21"/>
      <c r="J8" s="21"/>
      <c r="K8" s="21"/>
      <c r="L8" s="21"/>
      <c r="M8" s="21"/>
      <c r="N8" s="21"/>
      <c r="O8" s="21"/>
      <c r="P8" s="18"/>
    </row>
    <row r="9" spans="1:16" s="20" customFormat="1" ht="12.75" customHeight="1">
      <c r="A9" s="84" t="s">
        <v>39</v>
      </c>
      <c r="B9" s="85"/>
      <c r="C9" s="47"/>
      <c r="D9" s="47"/>
      <c r="E9" s="26">
        <f>VLOOKUP("Total 2201 · Encumbrances Detail",QBBalanceSheetForReport!E:I,5,FALSE)</f>
        <v>170702.05</v>
      </c>
      <c r="F9" s="36"/>
      <c r="G9" s="36"/>
      <c r="H9" s="37"/>
      <c r="I9" s="21"/>
      <c r="J9" s="21"/>
      <c r="K9" s="21"/>
      <c r="L9" s="21"/>
      <c r="M9" s="21"/>
      <c r="N9" s="21"/>
      <c r="O9" s="21"/>
      <c r="P9" s="18"/>
    </row>
    <row r="10" spans="1:16" s="20" customFormat="1" ht="13.5" customHeight="1">
      <c r="A10" s="38"/>
      <c r="B10" s="33"/>
      <c r="C10" s="33"/>
      <c r="D10" s="33"/>
      <c r="E10" s="36"/>
      <c r="F10" s="36"/>
      <c r="G10" s="36"/>
      <c r="H10" s="37"/>
      <c r="I10" s="21"/>
      <c r="J10" s="21"/>
      <c r="K10" s="21"/>
      <c r="L10" s="21"/>
      <c r="M10" s="21"/>
      <c r="N10" s="21"/>
      <c r="O10" s="21"/>
      <c r="P10" s="18"/>
    </row>
    <row r="11" spans="1:16" s="20" customFormat="1" ht="12.75" customHeight="1">
      <c r="A11" s="27"/>
      <c r="B11" s="27"/>
      <c r="C11" s="27"/>
      <c r="D11" s="27"/>
      <c r="E11" s="27"/>
      <c r="F11" s="27"/>
      <c r="G11" s="27"/>
      <c r="H11" s="27"/>
      <c r="I11" s="21"/>
      <c r="J11" s="21"/>
      <c r="K11" s="21"/>
      <c r="L11" s="21"/>
      <c r="M11" s="21"/>
      <c r="N11" s="21"/>
      <c r="O11" s="21"/>
      <c r="P11" s="18"/>
    </row>
    <row r="12" spans="1:16" s="20" customFormat="1" ht="39.75" customHeight="1">
      <c r="A12" s="28" t="s">
        <v>40</v>
      </c>
      <c r="B12" s="32" t="s">
        <v>49</v>
      </c>
      <c r="C12" s="32" t="s">
        <v>55</v>
      </c>
      <c r="D12" s="32" t="s">
        <v>56</v>
      </c>
      <c r="E12" s="29" t="s">
        <v>41</v>
      </c>
      <c r="F12" s="29" t="s">
        <v>42</v>
      </c>
      <c r="G12" s="32" t="s">
        <v>57</v>
      </c>
      <c r="H12" s="29" t="s">
        <v>43</v>
      </c>
      <c r="I12" s="21"/>
      <c r="J12" s="21"/>
      <c r="K12" s="21"/>
      <c r="L12" s="21"/>
      <c r="M12" s="21"/>
      <c r="N12" s="21"/>
      <c r="O12" s="21"/>
      <c r="P12" s="18"/>
    </row>
    <row r="13" spans="1:16" s="20" customFormat="1" ht="12.75" customHeight="1">
      <c r="A13" s="39" t="s">
        <v>23</v>
      </c>
      <c r="B13" s="31">
        <f ca="1">INDIRECT("QBActualsMonth!G8")</f>
        <v>1202</v>
      </c>
      <c r="C13" s="31">
        <f ca="1">H13/12</f>
        <v>2083.3333333333335</v>
      </c>
      <c r="D13" s="31">
        <f ca="1">INDIRECT("QBActualsMonthLastYear!G8")</f>
        <v>2123</v>
      </c>
      <c r="E13" s="31">
        <f ca="1">INDIRECT("QBActualsYTD!G8")</f>
        <v>2808</v>
      </c>
      <c r="F13" s="31">
        <f ca="1">INDIRECT("BudgetToDate!E4")</f>
        <v>4166.666666666667</v>
      </c>
      <c r="G13" s="31">
        <f ca="1">INDIRECT("QBActualsYTDLastYear!G8")</f>
        <v>10930</v>
      </c>
      <c r="H13" s="31">
        <f ca="1">INDIRECT("BudgetToDate!D4")</f>
        <v>25000</v>
      </c>
      <c r="I13" s="21"/>
      <c r="J13" s="21"/>
      <c r="K13" s="21"/>
      <c r="L13" s="21"/>
      <c r="M13" s="21"/>
      <c r="N13" s="21"/>
      <c r="O13" s="21"/>
      <c r="P13" s="18"/>
    </row>
    <row r="14" spans="1:16" s="27" customFormat="1" ht="12.75" customHeight="1">
      <c r="A14" s="39" t="s">
        <v>24</v>
      </c>
      <c r="B14" s="31">
        <f ca="1">INDIRECT("QBActualsMonth!G14")</f>
        <v>31630</v>
      </c>
      <c r="C14" s="31">
        <f t="shared" ref="C14:C20" ca="1" si="0">H14/12</f>
        <v>35000</v>
      </c>
      <c r="D14" s="31">
        <f ca="1">INDIRECT("QBActualsMonthLastYear!G14")</f>
        <v>26917</v>
      </c>
      <c r="E14" s="31">
        <f ca="1">INDIRECT("QBActualsYTD!G14")</f>
        <v>62737</v>
      </c>
      <c r="F14" s="31">
        <f ca="1">INDIRECT("BudgetToDate!E5")</f>
        <v>70000</v>
      </c>
      <c r="G14" s="31">
        <f ca="1">INDIRECT("QBActualsYTDLastYear!G14")</f>
        <v>68568</v>
      </c>
      <c r="H14" s="31">
        <f ca="1">INDIRECT("BudgetToDate!D5")</f>
        <v>420000</v>
      </c>
    </row>
    <row r="15" spans="1:16" ht="40.5" customHeight="1">
      <c r="A15" s="39" t="s">
        <v>44</v>
      </c>
      <c r="B15" s="31">
        <f ca="1">INDIRECT("QBActualsMonth!G17") + INDIRECT("QBActualsMonth!G18")</f>
        <v>40</v>
      </c>
      <c r="C15" s="31">
        <f t="shared" ca="1" si="0"/>
        <v>500</v>
      </c>
      <c r="D15" s="31">
        <f ca="1">INDIRECT("QBActualsMonthLastYear!G17") + INDIRECT("QBActualsMonthLastYear!G18")</f>
        <v>80</v>
      </c>
      <c r="E15" s="31">
        <f ca="1">INDIRECT("QBActualsYTD!G17") + INDIRECT("QBActualsYTD!G18")</f>
        <v>654</v>
      </c>
      <c r="F15" s="31">
        <f ca="1">INDIRECT("BudgetToDate!E7")</f>
        <v>1000</v>
      </c>
      <c r="G15" s="31">
        <f ca="1">INDIRECT("QBActualsYTDLastYear!G17") + INDIRECT("QBActualsYTDLastYear!G18")</f>
        <v>225</v>
      </c>
      <c r="H15" s="31">
        <f ca="1">INDIRECT("BudgetToDate!D7")</f>
        <v>6000</v>
      </c>
    </row>
    <row r="16" spans="1:16" ht="12.75" customHeight="1">
      <c r="A16" s="39" t="s">
        <v>45</v>
      </c>
      <c r="B16" s="31">
        <f ca="1">INDIRECT("QBActualsMonth!G16")</f>
        <v>316</v>
      </c>
      <c r="C16" s="31">
        <f t="shared" ca="1" si="0"/>
        <v>0</v>
      </c>
      <c r="D16" s="31">
        <f ca="1">INDIRECT("QBActualsMonthLastYear!G16")</f>
        <v>0</v>
      </c>
      <c r="E16" s="31">
        <f ca="1">INDIRECT("QBActualsYTD!G16")</f>
        <v>331</v>
      </c>
      <c r="F16" s="31">
        <f ca="1">INDIRECT("BudgetToDate!E6")</f>
        <v>0</v>
      </c>
      <c r="G16" s="31">
        <f ca="1">INDIRECT("QBActualsYTDLastYear!G16")</f>
        <v>308</v>
      </c>
      <c r="H16" s="31">
        <f ca="1">INDIRECT("BudgetToDate!D6")</f>
        <v>0</v>
      </c>
    </row>
    <row r="17" spans="1:8" ht="12.75" customHeight="1">
      <c r="A17" s="39" t="s">
        <v>25</v>
      </c>
      <c r="B17" s="31">
        <f ca="1">INDIRECT("QBActualsMonth!G21")</f>
        <v>528</v>
      </c>
      <c r="C17" s="31">
        <f t="shared" ca="1" si="0"/>
        <v>1583.3333333333333</v>
      </c>
      <c r="D17" s="31">
        <f ca="1">INDIRECT("QBActualsMonthLastYear!G21")</f>
        <v>1440</v>
      </c>
      <c r="E17" s="31">
        <f ca="1">INDIRECT("QBActualsYTD!G21")</f>
        <v>1623</v>
      </c>
      <c r="F17" s="31">
        <f ca="1">INDIRECT("BudgetToDate!E8")</f>
        <v>3166.6666666666665</v>
      </c>
      <c r="G17" s="31">
        <f ca="1">INDIRECT("QBActualsYTDLastYear!G21")</f>
        <v>3426</v>
      </c>
      <c r="H17" s="31">
        <f ca="1">INDIRECT("BudgetToDate!D8")</f>
        <v>19000</v>
      </c>
    </row>
    <row r="18" spans="1:8" ht="12.75" customHeight="1">
      <c r="A18" s="39" t="s">
        <v>26</v>
      </c>
      <c r="B18" s="31">
        <f ca="1">INDIRECT("QBActualsMonth!G26")</f>
        <v>0</v>
      </c>
      <c r="C18" s="31">
        <f t="shared" ca="1" si="0"/>
        <v>2500</v>
      </c>
      <c r="D18" s="31">
        <f ca="1">INDIRECT("QBActualsMonthLastYear!G26")</f>
        <v>0</v>
      </c>
      <c r="E18" s="31">
        <f ca="1">INDIRECT("QBActualsYTD!G26")</f>
        <v>0</v>
      </c>
      <c r="F18" s="31">
        <f ca="1">INDIRECT("BudgetToDate!E9")</f>
        <v>5000</v>
      </c>
      <c r="G18" s="31">
        <f ca="1">INDIRECT("QBActualsYTDLastYear!G26")</f>
        <v>0</v>
      </c>
      <c r="H18" s="31">
        <f ca="1">INDIRECT("BudgetToDate!D9")</f>
        <v>30000</v>
      </c>
    </row>
    <row r="19" spans="1:8" ht="12.75" customHeight="1">
      <c r="A19" s="39" t="s">
        <v>27</v>
      </c>
      <c r="B19" s="31">
        <f ca="1">INDIRECT("QBActualsMonth!G31")</f>
        <v>1</v>
      </c>
      <c r="C19" s="31">
        <f t="shared" ca="1" si="0"/>
        <v>0</v>
      </c>
      <c r="D19" s="31">
        <f ca="1">INDIRECT("QBActualsMonthLastYear!G31")</f>
        <v>1</v>
      </c>
      <c r="E19" s="31">
        <f ca="1">INDIRECT("QBActualsYTD!G31")</f>
        <v>3</v>
      </c>
      <c r="F19" s="31">
        <f ca="1">INDIRECT("BudgetToDate!E10")</f>
        <v>0</v>
      </c>
      <c r="G19" s="31">
        <f ca="1">INDIRECT("QBActualsYTDLastYear!G31")</f>
        <v>3</v>
      </c>
      <c r="H19" s="31">
        <f ca="1">INDIRECT("BudgetToDate!D10")</f>
        <v>0</v>
      </c>
    </row>
    <row r="20" spans="1:8" ht="12.75" customHeight="1">
      <c r="A20" s="81" t="s">
        <v>447</v>
      </c>
      <c r="B20" s="31">
        <f ca="1">INDIRECT("QBActualsMonth!G35")</f>
        <v>0</v>
      </c>
      <c r="C20" s="31">
        <f t="shared" ca="1" si="0"/>
        <v>200</v>
      </c>
      <c r="D20" s="31">
        <f ca="1">INDIRECT("QBActualsMonthLastYear!G32")+INDIRECT("QBActualsMonthLastYear!G37")</f>
        <v>0</v>
      </c>
      <c r="E20" s="31">
        <f ca="1">INDIRECT("QBActualsYTD!G35")</f>
        <v>250</v>
      </c>
      <c r="F20" s="31">
        <f ca="1">INDIRECT("BudgetToDate!E11")</f>
        <v>400</v>
      </c>
      <c r="G20" s="31">
        <f ca="1">INDIRECT("QBActualsYTDLastYear!G32")</f>
        <v>0</v>
      </c>
      <c r="H20" s="31">
        <f ca="1">INDIRECT("BudgetToDate!D11")</f>
        <v>2400</v>
      </c>
    </row>
    <row r="21" spans="1:8" ht="12.75" customHeight="1">
      <c r="A21" s="28" t="s">
        <v>36</v>
      </c>
      <c r="B21" s="30">
        <f t="shared" ref="B21:H21" ca="1" si="1">SUM(B13:B20)</f>
        <v>33717</v>
      </c>
      <c r="C21" s="30">
        <f t="shared" ca="1" si="1"/>
        <v>41866.666666666672</v>
      </c>
      <c r="D21" s="30">
        <f t="shared" ca="1" si="1"/>
        <v>30561</v>
      </c>
      <c r="E21" s="30">
        <f t="shared" ca="1" si="1"/>
        <v>68406</v>
      </c>
      <c r="F21" s="30">
        <f t="shared" ca="1" si="1"/>
        <v>83733.333333333343</v>
      </c>
      <c r="G21" s="30">
        <f t="shared" ca="1" si="1"/>
        <v>83460</v>
      </c>
      <c r="H21" s="30">
        <f t="shared" ca="1" si="1"/>
        <v>502400</v>
      </c>
    </row>
    <row r="22" spans="1:8" ht="12.75" customHeight="1">
      <c r="A22" s="40"/>
      <c r="B22" s="41"/>
      <c r="C22" s="41"/>
      <c r="D22" s="41"/>
      <c r="E22" s="41"/>
      <c r="F22" s="41"/>
      <c r="G22" s="41"/>
      <c r="H22" s="41"/>
    </row>
    <row r="23" spans="1:8" ht="12.75" customHeight="1">
      <c r="A23" s="28" t="s">
        <v>46</v>
      </c>
      <c r="B23" s="42"/>
      <c r="C23" s="42"/>
      <c r="D23" s="42"/>
      <c r="E23" s="42"/>
      <c r="F23" s="42"/>
      <c r="G23" s="42"/>
      <c r="H23" s="42"/>
    </row>
    <row r="24" spans="1:8" ht="12.75" customHeight="1">
      <c r="A24" s="39" t="s">
        <v>28</v>
      </c>
      <c r="B24" s="31">
        <f ca="1">INDIRECT("QBActualsMonth!G57")</f>
        <v>500</v>
      </c>
      <c r="C24" s="31">
        <f t="shared" ref="C24:C33" ca="1" si="2">H24/12</f>
        <v>958.33333333333337</v>
      </c>
      <c r="D24" s="31">
        <f ca="1">INDIRECT("QBActualsMonthLastYear!G57")</f>
        <v>0</v>
      </c>
      <c r="E24" s="31">
        <f ca="1">INDIRECT("QBActualsYTD!G57")</f>
        <v>3168</v>
      </c>
      <c r="F24" s="31">
        <f ca="1">INDIRECT("BudgetToDate!E14")</f>
        <v>1916.6666666666667</v>
      </c>
      <c r="G24" s="31">
        <f ca="1">INDIRECT("QBActualsYTDLastYear!G57")</f>
        <v>1169</v>
      </c>
      <c r="H24" s="31">
        <f ca="1">INDIRECT("BudgetToDate!D14")</f>
        <v>11500</v>
      </c>
    </row>
    <row r="25" spans="1:8" ht="12.75" customHeight="1">
      <c r="A25" s="39" t="s">
        <v>29</v>
      </c>
      <c r="B25" s="31">
        <f ca="1">INDIRECT("QBActualsMonth!G74")</f>
        <v>0</v>
      </c>
      <c r="C25" s="31">
        <f t="shared" ca="1" si="2"/>
        <v>483.33333333333331</v>
      </c>
      <c r="D25" s="31">
        <f ca="1">INDIRECT("QBActualsMonthLastYear!G74")</f>
        <v>1343</v>
      </c>
      <c r="E25" s="31">
        <f ca="1">INDIRECT("QBActualsYTD!G74")</f>
        <v>85</v>
      </c>
      <c r="F25" s="31">
        <f ca="1">INDIRECT("BudgetToDate!E15")</f>
        <v>966.66666666666663</v>
      </c>
      <c r="G25" s="31">
        <f ca="1">INDIRECT("QBActualsYTDLastYear!G74")</f>
        <v>1343</v>
      </c>
      <c r="H25" s="31">
        <f ca="1">INDIRECT("BudgetToDate!D15")</f>
        <v>5800</v>
      </c>
    </row>
    <row r="26" spans="1:8" ht="12.75" customHeight="1">
      <c r="A26" s="39" t="s">
        <v>30</v>
      </c>
      <c r="B26" s="31">
        <f ca="1">INDIRECT("QBActualsMonth!G81")</f>
        <v>0</v>
      </c>
      <c r="C26" s="31">
        <f t="shared" ca="1" si="2"/>
        <v>916.66666666666663</v>
      </c>
      <c r="D26" s="31">
        <f ca="1">INDIRECT("QBActualsMonthLastYear!G81")</f>
        <v>253</v>
      </c>
      <c r="E26" s="31">
        <f ca="1">INDIRECT("QBActualsYTD!G81")</f>
        <v>0</v>
      </c>
      <c r="F26" s="31">
        <f ca="1">INDIRECT("BudgetToDate!E16")</f>
        <v>1833.3333333333333</v>
      </c>
      <c r="G26" s="31">
        <f ca="1">INDIRECT("QBActualsYTDLastYear!G81")</f>
        <v>253</v>
      </c>
      <c r="H26" s="31">
        <f ca="1">INDIRECT("BudgetToDate!D16")</f>
        <v>11000</v>
      </c>
    </row>
    <row r="27" spans="1:8" ht="12.75" customHeight="1">
      <c r="A27" s="39" t="s">
        <v>47</v>
      </c>
      <c r="B27" s="31">
        <f ca="1">INDIRECT("QBActualsMonth!G127")</f>
        <v>16374</v>
      </c>
      <c r="C27" s="31">
        <f t="shared" ca="1" si="2"/>
        <v>18141.884166666667</v>
      </c>
      <c r="D27" s="31">
        <f ca="1">INDIRECT("QBActualsMonthLastYear!G127")</f>
        <v>24009</v>
      </c>
      <c r="E27" s="31">
        <f ca="1">INDIRECT("QBActualsYTD!G127")</f>
        <v>30844</v>
      </c>
      <c r="F27" s="31">
        <f ca="1">INDIRECT("BudgetToDate!E17")</f>
        <v>36283.768333333333</v>
      </c>
      <c r="G27" s="31">
        <f ca="1">INDIRECT("QBActualsYTDLastYear!G127")</f>
        <v>52954</v>
      </c>
      <c r="H27" s="31">
        <f ca="1">INDIRECT("BudgetToDate!D17")</f>
        <v>217702.61</v>
      </c>
    </row>
    <row r="28" spans="1:8" ht="12.75" customHeight="1">
      <c r="A28" s="39" t="s">
        <v>48</v>
      </c>
      <c r="B28" s="31">
        <f ca="1">INDIRECT("QBActualsMonth!G141")</f>
        <v>2829</v>
      </c>
      <c r="C28" s="31">
        <f t="shared" ca="1" si="2"/>
        <v>2828.67</v>
      </c>
      <c r="D28" s="31">
        <f ca="1">INDIRECT("QBActualsMonthLastYear!G141")</f>
        <v>0</v>
      </c>
      <c r="E28" s="31">
        <f ca="1">INDIRECT("QBActualsYTD!G141")</f>
        <v>5657</v>
      </c>
      <c r="F28" s="31">
        <f ca="1">INDIRECT("BudgetToDate!E18")</f>
        <v>5657.34</v>
      </c>
      <c r="G28" s="31">
        <f ca="1">INDIRECT("QBActualsYTDLastYear!G141")</f>
        <v>0</v>
      </c>
      <c r="H28" s="31">
        <f ca="1">INDIRECT("BudgetToDate!D18")</f>
        <v>33944.04</v>
      </c>
    </row>
    <row r="29" spans="1:8" ht="12.75" customHeight="1">
      <c r="A29" s="39" t="s">
        <v>31</v>
      </c>
      <c r="B29" s="31">
        <f ca="1">INDIRECT("QBActualsMonth!G162")</f>
        <v>2879</v>
      </c>
      <c r="C29" s="31">
        <f t="shared" ca="1" si="2"/>
        <v>2787.5</v>
      </c>
      <c r="D29" s="31">
        <f ca="1">INDIRECT("QBActualsMonthLastYear!G162")</f>
        <v>2742</v>
      </c>
      <c r="E29" s="31">
        <f ca="1">INDIRECT("QBActualsYTD!G162")</f>
        <v>7404</v>
      </c>
      <c r="F29" s="31">
        <f ca="1">INDIRECT("BudgetToDate!E19")</f>
        <v>5575</v>
      </c>
      <c r="G29" s="31">
        <f ca="1">INDIRECT("QBActualsYTDLastYear!G162")</f>
        <v>5831</v>
      </c>
      <c r="H29" s="31">
        <f ca="1">INDIRECT("BudgetToDate!D19")</f>
        <v>33450</v>
      </c>
    </row>
    <row r="30" spans="1:8" ht="12.75" customHeight="1">
      <c r="A30" s="39" t="s">
        <v>32</v>
      </c>
      <c r="B30" s="31">
        <f ca="1">INDIRECT("QBActualsMonth!G215")</f>
        <v>2553</v>
      </c>
      <c r="C30" s="31">
        <f t="shared" ca="1" si="2"/>
        <v>5141.666666666667</v>
      </c>
      <c r="D30" s="31">
        <f ca="1">INDIRECT("QBActualsMonthLastYear!G215")</f>
        <v>8540</v>
      </c>
      <c r="E30" s="31">
        <f ca="1">INDIRECT("QBActualsYTD!G215")</f>
        <v>9918</v>
      </c>
      <c r="F30" s="31">
        <f ca="1">INDIRECT("BudgetToDate!E20")</f>
        <v>10283.333333333334</v>
      </c>
      <c r="G30" s="31">
        <f ca="1">INDIRECT("QBActualsYTDLastYear!G215")</f>
        <v>14167</v>
      </c>
      <c r="H30" s="31">
        <f ca="1">INDIRECT("BudgetToDate!D20")</f>
        <v>61700</v>
      </c>
    </row>
    <row r="31" spans="1:8" ht="12.75" customHeight="1">
      <c r="A31" s="39" t="s">
        <v>33</v>
      </c>
      <c r="B31" s="31">
        <f ca="1">INDIRECT("QBActualsMonth!G224")</f>
        <v>1778</v>
      </c>
      <c r="C31" s="31">
        <f t="shared" ca="1" si="2"/>
        <v>1437.5</v>
      </c>
      <c r="D31" s="31">
        <f ca="1">INDIRECT("QBActualsMonthLastYear!G224")</f>
        <v>826</v>
      </c>
      <c r="E31" s="31">
        <f ca="1">INDIRECT("QBActualsYTD!G224")</f>
        <v>2071</v>
      </c>
      <c r="F31" s="31">
        <f ca="1">INDIRECT("BudgetToDate!E21")</f>
        <v>2875</v>
      </c>
      <c r="G31" s="31">
        <f ca="1">INDIRECT("QBActualsYTDLastYear!G224")</f>
        <v>2080</v>
      </c>
      <c r="H31" s="31">
        <f ca="1">INDIRECT("BudgetToDate!D21")</f>
        <v>17250</v>
      </c>
    </row>
    <row r="32" spans="1:8" ht="12.75" customHeight="1">
      <c r="A32" s="39" t="s">
        <v>34</v>
      </c>
      <c r="B32" s="31">
        <f ca="1">INDIRECT("QBActualsMonth!G231")</f>
        <v>5900</v>
      </c>
      <c r="C32" s="31">
        <f t="shared" ca="1" si="2"/>
        <v>6095.916666666667</v>
      </c>
      <c r="D32" s="31">
        <f ca="1">INDIRECT("QBActualsMonthLastYear!G231")</f>
        <v>5200</v>
      </c>
      <c r="E32" s="31">
        <f ca="1">INDIRECT("QBActualsYTD!G231")</f>
        <v>9300</v>
      </c>
      <c r="F32" s="31">
        <f ca="1">INDIRECT("BudgetToDate!E22")</f>
        <v>12191.833333333334</v>
      </c>
      <c r="G32" s="31">
        <f ca="1">INDIRECT("QBActualsYTDLastYear!G231")</f>
        <v>10600</v>
      </c>
      <c r="H32" s="31">
        <f ca="1">INDIRECT("BudgetToDate!D22")</f>
        <v>73151</v>
      </c>
    </row>
    <row r="33" spans="1:8" ht="12.75" customHeight="1">
      <c r="A33" s="39" t="s">
        <v>35</v>
      </c>
      <c r="B33" s="31">
        <f ca="1">INDIRECT("QBActualsMonth!G251")</f>
        <v>1328</v>
      </c>
      <c r="C33" s="31">
        <f t="shared" ca="1" si="2"/>
        <v>870.83333333333337</v>
      </c>
      <c r="D33" s="31">
        <f ca="1">INDIRECT("QBActualsMonthLastYear!G251")</f>
        <v>1283</v>
      </c>
      <c r="E33" s="31">
        <f ca="1">INDIRECT("QBActualsYTD!G251")</f>
        <v>1328</v>
      </c>
      <c r="F33" s="31">
        <f ca="1">INDIRECT("BudgetToDate!E23")</f>
        <v>1741.6666666666667</v>
      </c>
      <c r="G33" s="31">
        <f ca="1">INDIRECT("QBActualsYTDLastYear!G251")</f>
        <v>1283</v>
      </c>
      <c r="H33" s="31">
        <f ca="1">INDIRECT("BudgetToDate!D23")</f>
        <v>10450</v>
      </c>
    </row>
    <row r="34" spans="1:8" ht="12.75" customHeight="1">
      <c r="A34" s="28" t="s">
        <v>37</v>
      </c>
      <c r="B34" s="30">
        <f ca="1">SUM(B24:B33)</f>
        <v>34141</v>
      </c>
      <c r="C34" s="30">
        <f t="shared" ref="C34:H34" ca="1" si="3">SUM(C24:C33)</f>
        <v>39662.304166666669</v>
      </c>
      <c r="D34" s="30">
        <f t="shared" ca="1" si="3"/>
        <v>44196</v>
      </c>
      <c r="E34" s="30">
        <f t="shared" ca="1" si="3"/>
        <v>69775</v>
      </c>
      <c r="F34" s="30">
        <f t="shared" ca="1" si="3"/>
        <v>79324.608333333337</v>
      </c>
      <c r="G34" s="30">
        <f t="shared" ca="1" si="3"/>
        <v>89680</v>
      </c>
      <c r="H34" s="30">
        <f t="shared" ca="1" si="3"/>
        <v>475947.64999999997</v>
      </c>
    </row>
    <row r="35" spans="1:8" ht="12.75" customHeight="1">
      <c r="A35" s="28"/>
      <c r="B35" s="30"/>
      <c r="C35" s="30"/>
      <c r="D35" s="30"/>
      <c r="E35" s="30"/>
      <c r="F35" s="30"/>
      <c r="G35" s="30"/>
      <c r="H35" s="30"/>
    </row>
    <row r="36" spans="1:8" ht="12.75" customHeight="1">
      <c r="A36" s="28" t="s">
        <v>21</v>
      </c>
      <c r="B36" s="30">
        <f ca="1">B21-B34</f>
        <v>-424</v>
      </c>
      <c r="C36" s="30">
        <f t="shared" ref="C36:G36" ca="1" si="4">C21-C34</f>
        <v>2204.3625000000029</v>
      </c>
      <c r="D36" s="30">
        <f t="shared" ca="1" si="4"/>
        <v>-13635</v>
      </c>
      <c r="E36" s="48">
        <f ca="1">E21-E34</f>
        <v>-1369</v>
      </c>
      <c r="F36" s="30">
        <f t="shared" ca="1" si="4"/>
        <v>4408.7250000000058</v>
      </c>
      <c r="G36" s="30">
        <f t="shared" ca="1" si="4"/>
        <v>-6220</v>
      </c>
      <c r="H36" s="30">
        <f ca="1">H21-H34</f>
        <v>26452.350000000035</v>
      </c>
    </row>
    <row r="37" spans="1:8" ht="12.75" customHeight="1">
      <c r="A37" s="28" t="s">
        <v>53</v>
      </c>
      <c r="B37" s="45"/>
      <c r="C37" s="48"/>
      <c r="D37" s="48"/>
      <c r="E37" s="46">
        <f>0</f>
        <v>0</v>
      </c>
      <c r="F37" s="46">
        <f>C37*MONTH(MonthlyReport!A3)</f>
        <v>0</v>
      </c>
      <c r="G37" s="46"/>
      <c r="H37" s="46">
        <v>26000</v>
      </c>
    </row>
    <row r="38" spans="1:8" ht="12.75" customHeight="1">
      <c r="A38" s="28" t="s">
        <v>452</v>
      </c>
      <c r="B38" s="45"/>
      <c r="C38" s="48"/>
      <c r="D38" s="48"/>
      <c r="E38" s="46"/>
      <c r="F38" s="46"/>
      <c r="G38" s="46"/>
      <c r="H38" s="46"/>
    </row>
    <row r="39" spans="1:8" ht="12.75" customHeight="1">
      <c r="A39" s="28" t="s">
        <v>51</v>
      </c>
      <c r="B39" s="45"/>
      <c r="C39" s="48"/>
      <c r="D39" s="48"/>
      <c r="E39" s="46">
        <f ca="1">25200+E36-E37-E38</f>
        <v>23831</v>
      </c>
      <c r="F39" s="46"/>
      <c r="G39" s="46"/>
      <c r="H39" s="46"/>
    </row>
    <row r="40" spans="1:8" ht="12.75" customHeight="1">
      <c r="A40" s="77"/>
      <c r="B40" s="77"/>
      <c r="C40" s="76"/>
      <c r="D40" s="76"/>
      <c r="E40" s="76"/>
      <c r="F40" s="76"/>
      <c r="G40" s="76"/>
      <c r="H40" s="76"/>
    </row>
    <row r="41" spans="1:8">
      <c r="E41" s="78">
        <f ca="1">E8-E39</f>
        <v>-4.0699999999778811</v>
      </c>
    </row>
    <row r="42" spans="1:8">
      <c r="E42" s="80"/>
    </row>
    <row r="43" spans="1:8" ht="26.25" customHeight="1"/>
  </sheetData>
  <mergeCells count="7">
    <mergeCell ref="A9:B9"/>
    <mergeCell ref="F8:H8"/>
    <mergeCell ref="A1:H1"/>
    <mergeCell ref="A2:H2"/>
    <mergeCell ref="A3:H3"/>
    <mergeCell ref="A5:H5"/>
    <mergeCell ref="A8:B8"/>
  </mergeCells>
  <phoneticPr fontId="0" type="noConversion"/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255"/>
  <sheetViews>
    <sheetView workbookViewId="0"/>
  </sheetViews>
  <sheetFormatPr defaultRowHeight="12.75"/>
  <cols>
    <col min="1" max="5" width="2.7109375" style="15" customWidth="1"/>
    <col min="6" max="6" width="38.7109375" style="15" customWidth="1"/>
    <col min="7" max="7" width="11.7109375" style="16" customWidth="1"/>
  </cols>
  <sheetData>
    <row r="1" spans="1:7" s="62" customFormat="1">
      <c r="A1" s="60" t="s">
        <v>426</v>
      </c>
      <c r="B1" s="60"/>
      <c r="C1" s="60"/>
      <c r="D1" s="60"/>
      <c r="E1" s="60"/>
      <c r="F1" s="60"/>
      <c r="G1" s="61"/>
    </row>
    <row r="2" spans="1:7" s="59" customFormat="1" ht="13.5" thickBot="1">
      <c r="A2" s="6"/>
      <c r="B2" s="6"/>
      <c r="C2" s="6"/>
      <c r="D2" s="6"/>
      <c r="E2" s="6"/>
      <c r="F2" s="6"/>
      <c r="G2" s="63" t="s">
        <v>454</v>
      </c>
    </row>
    <row r="3" spans="1:7" ht="13.5" thickTop="1">
      <c r="A3" s="3"/>
      <c r="B3" s="64" t="s">
        <v>1</v>
      </c>
      <c r="C3" s="3"/>
      <c r="D3" s="3"/>
      <c r="E3" s="3"/>
      <c r="F3" s="3"/>
      <c r="G3" s="58"/>
    </row>
    <row r="4" spans="1:7">
      <c r="A4" s="3"/>
      <c r="B4" s="3"/>
      <c r="C4" s="64" t="s">
        <v>2</v>
      </c>
      <c r="D4" s="3"/>
      <c r="E4" s="3"/>
      <c r="F4" s="3"/>
      <c r="G4" s="58"/>
    </row>
    <row r="5" spans="1:7">
      <c r="A5" s="3"/>
      <c r="B5" s="3"/>
      <c r="C5" s="3"/>
      <c r="D5" s="64" t="s">
        <v>206</v>
      </c>
      <c r="E5" s="3"/>
      <c r="F5" s="3"/>
      <c r="G5" s="66">
        <v>949</v>
      </c>
    </row>
    <row r="6" spans="1:7">
      <c r="A6" s="3"/>
      <c r="B6" s="3"/>
      <c r="C6" s="3"/>
      <c r="D6" s="64" t="s">
        <v>207</v>
      </c>
      <c r="E6" s="3"/>
      <c r="F6" s="3"/>
      <c r="G6" s="66">
        <v>7858</v>
      </c>
    </row>
    <row r="7" spans="1:7">
      <c r="A7" s="3"/>
      <c r="B7" s="3"/>
      <c r="C7" s="3"/>
      <c r="D7" s="64" t="s">
        <v>208</v>
      </c>
      <c r="E7" s="3"/>
      <c r="F7" s="3"/>
      <c r="G7" s="66">
        <v>0</v>
      </c>
    </row>
    <row r="8" spans="1:7" ht="13.5" thickBot="1">
      <c r="A8" s="3"/>
      <c r="B8" s="3"/>
      <c r="C8" s="3"/>
      <c r="D8" s="64" t="s">
        <v>209</v>
      </c>
      <c r="E8" s="3"/>
      <c r="F8" s="3"/>
      <c r="G8" s="67">
        <v>0</v>
      </c>
    </row>
    <row r="9" spans="1:7">
      <c r="A9" s="3"/>
      <c r="B9" s="3"/>
      <c r="C9" s="64" t="s">
        <v>210</v>
      </c>
      <c r="D9" s="3"/>
      <c r="E9" s="3"/>
      <c r="F9" s="3"/>
      <c r="G9" s="66">
        <f>ROUND(SUM(G4:G8),5)</f>
        <v>8807</v>
      </c>
    </row>
    <row r="10" spans="1:7">
      <c r="A10" s="3"/>
      <c r="B10" s="3"/>
      <c r="C10" s="64" t="s">
        <v>3</v>
      </c>
      <c r="D10" s="3"/>
      <c r="E10" s="3"/>
      <c r="F10" s="3"/>
      <c r="G10" s="58"/>
    </row>
    <row r="11" spans="1:7">
      <c r="A11" s="3"/>
      <c r="B11" s="3"/>
      <c r="C11" s="3"/>
      <c r="D11" s="64" t="s">
        <v>211</v>
      </c>
      <c r="E11" s="3"/>
      <c r="F11" s="3"/>
      <c r="G11" s="66">
        <v>41651</v>
      </c>
    </row>
    <row r="12" spans="1:7">
      <c r="A12" s="3"/>
      <c r="B12" s="3"/>
      <c r="C12" s="3"/>
      <c r="D12" s="64" t="s">
        <v>212</v>
      </c>
      <c r="E12" s="3"/>
      <c r="F12" s="3"/>
      <c r="G12" s="66">
        <v>0</v>
      </c>
    </row>
    <row r="13" spans="1:7">
      <c r="A13" s="3"/>
      <c r="B13" s="3"/>
      <c r="C13" s="3"/>
      <c r="D13" s="64" t="s">
        <v>213</v>
      </c>
      <c r="E13" s="3"/>
      <c r="F13" s="3"/>
      <c r="G13" s="66">
        <v>0</v>
      </c>
    </row>
    <row r="14" spans="1:7" ht="13.5" thickBot="1">
      <c r="A14" s="3"/>
      <c r="B14" s="3"/>
      <c r="C14" s="3"/>
      <c r="D14" s="64" t="s">
        <v>214</v>
      </c>
      <c r="E14" s="3"/>
      <c r="F14" s="3"/>
      <c r="G14" s="67">
        <v>0</v>
      </c>
    </row>
    <row r="15" spans="1:7">
      <c r="A15" s="3"/>
      <c r="B15" s="3"/>
      <c r="C15" s="64" t="s">
        <v>215</v>
      </c>
      <c r="D15" s="3"/>
      <c r="E15" s="3"/>
      <c r="F15" s="3"/>
      <c r="G15" s="66">
        <f>ROUND(SUM(G10:G14),5)</f>
        <v>41651</v>
      </c>
    </row>
    <row r="16" spans="1:7">
      <c r="A16" s="3"/>
      <c r="B16" s="3"/>
      <c r="C16" s="64" t="s">
        <v>216</v>
      </c>
      <c r="D16" s="3"/>
      <c r="E16" s="3"/>
      <c r="F16" s="3"/>
      <c r="G16" s="58"/>
    </row>
    <row r="17" spans="1:7">
      <c r="A17" s="3"/>
      <c r="B17" s="3"/>
      <c r="C17" s="3"/>
      <c r="D17" s="64" t="s">
        <v>217</v>
      </c>
      <c r="E17" s="3"/>
      <c r="F17" s="3"/>
      <c r="G17" s="66">
        <v>308</v>
      </c>
    </row>
    <row r="18" spans="1:7">
      <c r="A18" s="3"/>
      <c r="B18" s="3"/>
      <c r="C18" s="3"/>
      <c r="D18" s="64" t="s">
        <v>218</v>
      </c>
      <c r="E18" s="3"/>
      <c r="F18" s="3"/>
      <c r="G18" s="66">
        <v>145</v>
      </c>
    </row>
    <row r="19" spans="1:7">
      <c r="A19" s="3"/>
      <c r="B19" s="3"/>
      <c r="C19" s="3"/>
      <c r="D19" s="64" t="s">
        <v>219</v>
      </c>
      <c r="E19" s="3"/>
      <c r="F19" s="3"/>
      <c r="G19" s="66">
        <v>0</v>
      </c>
    </row>
    <row r="20" spans="1:7" ht="13.5" thickBot="1">
      <c r="A20" s="3"/>
      <c r="B20" s="3"/>
      <c r="C20" s="3"/>
      <c r="D20" s="64" t="s">
        <v>220</v>
      </c>
      <c r="E20" s="3"/>
      <c r="F20" s="3"/>
      <c r="G20" s="67">
        <v>0</v>
      </c>
    </row>
    <row r="21" spans="1:7">
      <c r="A21" s="3"/>
      <c r="B21" s="3"/>
      <c r="C21" s="64" t="s">
        <v>221</v>
      </c>
      <c r="D21" s="3"/>
      <c r="E21" s="3"/>
      <c r="F21" s="3"/>
      <c r="G21" s="66">
        <f>ROUND(SUM(G16:G20),5)</f>
        <v>453</v>
      </c>
    </row>
    <row r="22" spans="1:7">
      <c r="A22" s="3"/>
      <c r="B22" s="3"/>
      <c r="C22" s="64" t="s">
        <v>4</v>
      </c>
      <c r="D22" s="3"/>
      <c r="E22" s="3"/>
      <c r="F22" s="3"/>
      <c r="G22" s="66">
        <v>1986</v>
      </c>
    </row>
    <row r="23" spans="1:7" s="14" customFormat="1">
      <c r="A23" s="3"/>
      <c r="B23" s="3"/>
      <c r="C23" s="64" t="s">
        <v>5</v>
      </c>
      <c r="D23" s="3"/>
      <c r="E23" s="3"/>
      <c r="F23" s="3"/>
      <c r="G23" s="58"/>
    </row>
    <row r="24" spans="1:7">
      <c r="A24" s="3"/>
      <c r="B24" s="3"/>
      <c r="C24" s="3"/>
      <c r="D24" s="64" t="s">
        <v>222</v>
      </c>
      <c r="E24" s="3"/>
      <c r="F24" s="3"/>
      <c r="G24" s="66">
        <v>0</v>
      </c>
    </row>
    <row r="25" spans="1:7" s="14" customFormat="1">
      <c r="A25" s="3"/>
      <c r="B25" s="3"/>
      <c r="C25" s="3"/>
      <c r="D25" s="64" t="s">
        <v>223</v>
      </c>
      <c r="E25" s="3"/>
      <c r="F25" s="3"/>
      <c r="G25" s="66">
        <v>0</v>
      </c>
    </row>
    <row r="26" spans="1:7" ht="13.5" thickBot="1">
      <c r="A26" s="3"/>
      <c r="B26" s="3"/>
      <c r="C26" s="3"/>
      <c r="D26" s="64" t="s">
        <v>224</v>
      </c>
      <c r="E26" s="3"/>
      <c r="F26" s="3"/>
      <c r="G26" s="67">
        <v>0</v>
      </c>
    </row>
    <row r="27" spans="1:7">
      <c r="A27" s="3"/>
      <c r="B27" s="3"/>
      <c r="C27" s="64" t="s">
        <v>225</v>
      </c>
      <c r="D27" s="3"/>
      <c r="E27" s="3"/>
      <c r="F27" s="3"/>
      <c r="G27" s="66">
        <f>ROUND(SUM(G23:G26),5)</f>
        <v>0</v>
      </c>
    </row>
    <row r="28" spans="1:7">
      <c r="A28" s="3"/>
      <c r="B28" s="3"/>
      <c r="C28" s="64" t="s">
        <v>6</v>
      </c>
      <c r="D28" s="3"/>
      <c r="E28" s="3"/>
      <c r="F28" s="3"/>
      <c r="G28" s="58"/>
    </row>
    <row r="29" spans="1:7">
      <c r="A29" s="3"/>
      <c r="B29" s="3"/>
      <c r="C29" s="3"/>
      <c r="D29" s="64" t="s">
        <v>226</v>
      </c>
      <c r="E29" s="3"/>
      <c r="F29" s="3"/>
      <c r="G29" s="66">
        <v>1</v>
      </c>
    </row>
    <row r="30" spans="1:7">
      <c r="A30" s="3"/>
      <c r="B30" s="3"/>
      <c r="C30" s="3"/>
      <c r="D30" s="64" t="s">
        <v>227</v>
      </c>
      <c r="E30" s="3"/>
      <c r="F30" s="3"/>
      <c r="G30" s="66">
        <v>0</v>
      </c>
    </row>
    <row r="31" spans="1:7" ht="13.5" thickBot="1">
      <c r="A31" s="3"/>
      <c r="B31" s="3"/>
      <c r="C31" s="3"/>
      <c r="D31" s="64" t="s">
        <v>228</v>
      </c>
      <c r="E31" s="3"/>
      <c r="F31" s="3"/>
      <c r="G31" s="67">
        <v>0</v>
      </c>
    </row>
    <row r="32" spans="1:7">
      <c r="A32" s="3"/>
      <c r="B32" s="3"/>
      <c r="C32" s="64" t="s">
        <v>229</v>
      </c>
      <c r="D32" s="3"/>
      <c r="E32" s="3"/>
      <c r="F32" s="3"/>
      <c r="G32" s="66">
        <f>ROUND(SUM(G28:G31),5)</f>
        <v>1</v>
      </c>
    </row>
    <row r="33" spans="1:7">
      <c r="A33" s="3"/>
      <c r="B33" s="3"/>
      <c r="C33" s="64" t="s">
        <v>7</v>
      </c>
      <c r="D33" s="3"/>
      <c r="E33" s="3"/>
      <c r="F33" s="3"/>
      <c r="G33" s="66">
        <v>0</v>
      </c>
    </row>
    <row r="34" spans="1:7">
      <c r="A34" s="3"/>
      <c r="B34" s="3"/>
      <c r="C34" s="64" t="s">
        <v>230</v>
      </c>
      <c r="D34" s="3"/>
      <c r="E34" s="3"/>
      <c r="F34" s="3"/>
      <c r="G34" s="58"/>
    </row>
    <row r="35" spans="1:7">
      <c r="A35" s="3"/>
      <c r="B35" s="3"/>
      <c r="C35" s="3"/>
      <c r="D35" s="64" t="s">
        <v>231</v>
      </c>
      <c r="E35" s="3"/>
      <c r="F35" s="3"/>
      <c r="G35" s="66">
        <v>0</v>
      </c>
    </row>
    <row r="36" spans="1:7">
      <c r="A36" s="3"/>
      <c r="B36" s="3"/>
      <c r="C36" s="3"/>
      <c r="D36" s="64" t="s">
        <v>446</v>
      </c>
      <c r="E36" s="3"/>
      <c r="F36" s="3"/>
      <c r="G36" s="66">
        <v>250</v>
      </c>
    </row>
    <row r="37" spans="1:7" ht="13.5" thickBot="1">
      <c r="A37" s="3"/>
      <c r="B37" s="3"/>
      <c r="C37" s="3"/>
      <c r="D37" s="64" t="s">
        <v>232</v>
      </c>
      <c r="E37" s="3"/>
      <c r="F37" s="3"/>
      <c r="G37" s="66">
        <v>0</v>
      </c>
    </row>
    <row r="38" spans="1:7" ht="13.5" thickBot="1">
      <c r="A38" s="3"/>
      <c r="B38" s="3"/>
      <c r="C38" s="64" t="s">
        <v>233</v>
      </c>
      <c r="D38" s="3"/>
      <c r="E38" s="3"/>
      <c r="F38" s="3"/>
      <c r="G38" s="69">
        <f>ROUND(SUM(G34:G37),5)</f>
        <v>250</v>
      </c>
    </row>
    <row r="39" spans="1:7">
      <c r="A39" s="3"/>
      <c r="B39" s="64" t="s">
        <v>8</v>
      </c>
      <c r="C39" s="3"/>
      <c r="D39" s="3"/>
      <c r="E39" s="3"/>
      <c r="F39" s="3"/>
      <c r="G39" s="66">
        <f>ROUND(G3+G9+G15+SUM(G21:G22)+G27+SUM(G32:G33)+G38,5)</f>
        <v>53148</v>
      </c>
    </row>
    <row r="40" spans="1:7">
      <c r="A40" s="3"/>
      <c r="B40" s="64" t="s">
        <v>9</v>
      </c>
      <c r="C40" s="3"/>
      <c r="D40" s="3"/>
      <c r="E40" s="3"/>
      <c r="F40" s="3"/>
      <c r="G40" s="58"/>
    </row>
    <row r="41" spans="1:7">
      <c r="A41" s="3"/>
      <c r="B41" s="3"/>
      <c r="C41" s="64" t="s">
        <v>10</v>
      </c>
      <c r="D41" s="3"/>
      <c r="E41" s="3"/>
      <c r="F41" s="3"/>
      <c r="G41" s="58"/>
    </row>
    <row r="42" spans="1:7">
      <c r="A42" s="3"/>
      <c r="B42" s="3"/>
      <c r="C42" s="3"/>
      <c r="D42" s="64" t="s">
        <v>234</v>
      </c>
      <c r="E42" s="3"/>
      <c r="F42" s="3"/>
      <c r="G42" s="66">
        <v>1169</v>
      </c>
    </row>
    <row r="43" spans="1:7">
      <c r="A43" s="3"/>
      <c r="B43" s="3"/>
      <c r="C43" s="3"/>
      <c r="D43" s="64" t="s">
        <v>235</v>
      </c>
      <c r="E43" s="3"/>
      <c r="F43" s="3"/>
      <c r="G43" s="66">
        <v>0</v>
      </c>
    </row>
    <row r="44" spans="1:7">
      <c r="A44" s="3"/>
      <c r="B44" s="3"/>
      <c r="C44" s="3"/>
      <c r="D44" s="64" t="s">
        <v>236</v>
      </c>
      <c r="E44" s="3"/>
      <c r="F44" s="3"/>
      <c r="G44" s="58"/>
    </row>
    <row r="45" spans="1:7">
      <c r="A45" s="3"/>
      <c r="B45" s="3"/>
      <c r="C45" s="3"/>
      <c r="D45" s="3"/>
      <c r="E45" s="64" t="s">
        <v>237</v>
      </c>
      <c r="F45" s="3"/>
      <c r="G45" s="66">
        <v>0</v>
      </c>
    </row>
    <row r="46" spans="1:7">
      <c r="A46" s="3"/>
      <c r="B46" s="3"/>
      <c r="C46" s="3"/>
      <c r="D46" s="3"/>
      <c r="E46" s="64" t="s">
        <v>238</v>
      </c>
      <c r="F46" s="3"/>
      <c r="G46" s="66">
        <v>0</v>
      </c>
    </row>
    <row r="47" spans="1:7">
      <c r="A47" s="3"/>
      <c r="B47" s="3"/>
      <c r="C47" s="3"/>
      <c r="D47" s="3"/>
      <c r="E47" s="64" t="s">
        <v>239</v>
      </c>
      <c r="F47" s="3"/>
      <c r="G47" s="66">
        <v>0</v>
      </c>
    </row>
    <row r="48" spans="1:7">
      <c r="A48" s="3"/>
      <c r="B48" s="3"/>
      <c r="C48" s="3"/>
      <c r="D48" s="3"/>
      <c r="E48" s="64" t="s">
        <v>240</v>
      </c>
      <c r="F48" s="3"/>
      <c r="G48" s="66">
        <v>0</v>
      </c>
    </row>
    <row r="49" spans="1:7">
      <c r="A49" s="3"/>
      <c r="B49" s="3"/>
      <c r="C49" s="3"/>
      <c r="D49" s="3"/>
      <c r="E49" s="64" t="s">
        <v>241</v>
      </c>
      <c r="F49" s="3"/>
      <c r="G49" s="66">
        <v>0</v>
      </c>
    </row>
    <row r="50" spans="1:7">
      <c r="A50" s="3"/>
      <c r="B50" s="3"/>
      <c r="C50" s="3"/>
      <c r="D50" s="3"/>
      <c r="E50" s="64" t="s">
        <v>242</v>
      </c>
      <c r="F50" s="3"/>
      <c r="G50" s="66">
        <v>0</v>
      </c>
    </row>
    <row r="51" spans="1:7">
      <c r="A51" s="3"/>
      <c r="B51" s="3"/>
      <c r="C51" s="3"/>
      <c r="D51" s="3"/>
      <c r="E51" s="64" t="s">
        <v>243</v>
      </c>
      <c r="F51" s="3"/>
      <c r="G51" s="66">
        <v>0</v>
      </c>
    </row>
    <row r="52" spans="1:7" ht="13.5" thickBot="1">
      <c r="A52" s="3"/>
      <c r="B52" s="3"/>
      <c r="C52" s="3"/>
      <c r="D52" s="3"/>
      <c r="E52" s="64" t="s">
        <v>244</v>
      </c>
      <c r="F52" s="3"/>
      <c r="G52" s="67">
        <v>0</v>
      </c>
    </row>
    <row r="53" spans="1:7">
      <c r="A53" s="3"/>
      <c r="B53" s="3"/>
      <c r="C53" s="3"/>
      <c r="D53" s="64" t="s">
        <v>245</v>
      </c>
      <c r="E53" s="3"/>
      <c r="F53" s="3"/>
      <c r="G53" s="66">
        <f>ROUND(SUM(G44:G52),5)</f>
        <v>0</v>
      </c>
    </row>
    <row r="54" spans="1:7">
      <c r="A54" s="3"/>
      <c r="B54" s="3"/>
      <c r="C54" s="3"/>
      <c r="D54" s="64" t="s">
        <v>246</v>
      </c>
      <c r="E54" s="3"/>
      <c r="F54" s="3"/>
      <c r="G54" s="66">
        <v>0</v>
      </c>
    </row>
    <row r="55" spans="1:7">
      <c r="A55" s="3"/>
      <c r="B55" s="3"/>
      <c r="C55" s="3"/>
      <c r="D55" s="64" t="s">
        <v>247</v>
      </c>
      <c r="E55" s="3"/>
      <c r="F55" s="3"/>
      <c r="G55" s="66">
        <v>0</v>
      </c>
    </row>
    <row r="56" spans="1:7">
      <c r="A56" s="3"/>
      <c r="B56" s="3"/>
      <c r="C56" s="3"/>
      <c r="D56" s="64" t="s">
        <v>248</v>
      </c>
      <c r="E56" s="3"/>
      <c r="F56" s="3"/>
      <c r="G56" s="66">
        <v>0</v>
      </c>
    </row>
    <row r="57" spans="1:7" ht="13.5" thickBot="1">
      <c r="A57" s="3"/>
      <c r="B57" s="3"/>
      <c r="C57" s="3"/>
      <c r="D57" s="64" t="s">
        <v>249</v>
      </c>
      <c r="E57" s="3"/>
      <c r="F57" s="3"/>
      <c r="G57" s="67">
        <v>0</v>
      </c>
    </row>
    <row r="58" spans="1:7">
      <c r="A58" s="3"/>
      <c r="B58" s="3"/>
      <c r="C58" s="64" t="s">
        <v>250</v>
      </c>
      <c r="D58" s="3"/>
      <c r="E58" s="3"/>
      <c r="F58" s="3"/>
      <c r="G58" s="66">
        <f>ROUND(SUM(G41:G43)+SUM(G53:G57),5)</f>
        <v>1169</v>
      </c>
    </row>
    <row r="59" spans="1:7">
      <c r="A59" s="3"/>
      <c r="B59" s="3"/>
      <c r="C59" s="64" t="s">
        <v>11</v>
      </c>
      <c r="D59" s="3"/>
      <c r="E59" s="3"/>
      <c r="F59" s="3"/>
      <c r="G59" s="58"/>
    </row>
    <row r="60" spans="1:7">
      <c r="A60" s="3"/>
      <c r="B60" s="3"/>
      <c r="C60" s="3"/>
      <c r="D60" s="64" t="s">
        <v>251</v>
      </c>
      <c r="E60" s="3"/>
      <c r="F60" s="3"/>
      <c r="G60" s="58"/>
    </row>
    <row r="61" spans="1:7">
      <c r="A61" s="3"/>
      <c r="B61" s="3"/>
      <c r="C61" s="3"/>
      <c r="D61" s="3"/>
      <c r="E61" s="64" t="s">
        <v>252</v>
      </c>
      <c r="F61" s="3"/>
      <c r="G61" s="66">
        <v>0</v>
      </c>
    </row>
    <row r="62" spans="1:7">
      <c r="A62" s="3"/>
      <c r="B62" s="3"/>
      <c r="C62" s="3"/>
      <c r="D62" s="3"/>
      <c r="E62" s="64" t="s">
        <v>253</v>
      </c>
      <c r="F62" s="3"/>
      <c r="G62" s="66">
        <v>0</v>
      </c>
    </row>
    <row r="63" spans="1:7">
      <c r="A63" s="3"/>
      <c r="B63" s="3"/>
      <c r="C63" s="3"/>
      <c r="D63" s="3"/>
      <c r="E63" s="64" t="s">
        <v>254</v>
      </c>
      <c r="F63" s="3"/>
      <c r="G63" s="66">
        <v>0</v>
      </c>
    </row>
    <row r="64" spans="1:7">
      <c r="A64" s="3"/>
      <c r="B64" s="3"/>
      <c r="C64" s="3"/>
      <c r="D64" s="3"/>
      <c r="E64" s="64" t="s">
        <v>255</v>
      </c>
      <c r="F64" s="3"/>
      <c r="G64" s="66">
        <v>0</v>
      </c>
    </row>
    <row r="65" spans="1:7">
      <c r="A65" s="3"/>
      <c r="B65" s="3"/>
      <c r="C65" s="3"/>
      <c r="D65" s="3"/>
      <c r="E65" s="64" t="s">
        <v>256</v>
      </c>
      <c r="F65" s="3"/>
      <c r="G65" s="66">
        <v>0</v>
      </c>
    </row>
    <row r="66" spans="1:7" ht="13.5" thickBot="1">
      <c r="A66" s="3"/>
      <c r="B66" s="3"/>
      <c r="C66" s="3"/>
      <c r="D66" s="3"/>
      <c r="E66" s="64" t="s">
        <v>257</v>
      </c>
      <c r="F66" s="3"/>
      <c r="G66" s="67">
        <v>0</v>
      </c>
    </row>
    <row r="67" spans="1:7">
      <c r="A67" s="3"/>
      <c r="B67" s="3"/>
      <c r="C67" s="3"/>
      <c r="D67" s="64" t="s">
        <v>258</v>
      </c>
      <c r="E67" s="3"/>
      <c r="F67" s="3"/>
      <c r="G67" s="66">
        <f>ROUND(SUM(G60:G66),5)</f>
        <v>0</v>
      </c>
    </row>
    <row r="68" spans="1:7">
      <c r="A68" s="3"/>
      <c r="B68" s="3"/>
      <c r="C68" s="3"/>
      <c r="D68" s="64" t="s">
        <v>259</v>
      </c>
      <c r="E68" s="3"/>
      <c r="F68" s="3"/>
      <c r="G68" s="66">
        <v>0</v>
      </c>
    </row>
    <row r="69" spans="1:7">
      <c r="A69" s="3"/>
      <c r="B69" s="3"/>
      <c r="C69" s="3"/>
      <c r="D69" s="64" t="s">
        <v>260</v>
      </c>
      <c r="E69" s="3"/>
      <c r="F69" s="3"/>
      <c r="G69" s="66">
        <v>0</v>
      </c>
    </row>
    <row r="70" spans="1:7">
      <c r="A70" s="3"/>
      <c r="B70" s="3"/>
      <c r="C70" s="3"/>
      <c r="D70" s="64" t="s">
        <v>261</v>
      </c>
      <c r="E70" s="3"/>
      <c r="F70" s="3"/>
      <c r="G70" s="66">
        <v>0</v>
      </c>
    </row>
    <row r="71" spans="1:7">
      <c r="A71" s="3"/>
      <c r="B71" s="3"/>
      <c r="C71" s="3"/>
      <c r="D71" s="64" t="s">
        <v>262</v>
      </c>
      <c r="E71" s="3"/>
      <c r="F71" s="3"/>
      <c r="G71" s="66">
        <v>0</v>
      </c>
    </row>
    <row r="72" spans="1:7">
      <c r="A72" s="3"/>
      <c r="B72" s="3"/>
      <c r="C72" s="3"/>
      <c r="D72" s="64" t="s">
        <v>263</v>
      </c>
      <c r="E72" s="3"/>
      <c r="F72" s="3"/>
      <c r="G72" s="66">
        <v>0</v>
      </c>
    </row>
    <row r="73" spans="1:7">
      <c r="A73" s="3"/>
      <c r="B73" s="3"/>
      <c r="C73" s="3"/>
      <c r="D73" s="64" t="s">
        <v>264</v>
      </c>
      <c r="E73" s="3"/>
      <c r="F73" s="3"/>
      <c r="G73" s="66">
        <v>0</v>
      </c>
    </row>
    <row r="74" spans="1:7" ht="13.5" thickBot="1">
      <c r="A74" s="3"/>
      <c r="B74" s="3"/>
      <c r="C74" s="3"/>
      <c r="D74" s="64" t="s">
        <v>265</v>
      </c>
      <c r="E74" s="3"/>
      <c r="F74" s="3"/>
      <c r="G74" s="67">
        <v>0</v>
      </c>
    </row>
    <row r="75" spans="1:7">
      <c r="A75" s="3"/>
      <c r="B75" s="3"/>
      <c r="C75" s="64" t="s">
        <v>266</v>
      </c>
      <c r="D75" s="3"/>
      <c r="E75" s="3"/>
      <c r="F75" s="3"/>
      <c r="G75" s="66">
        <f>ROUND(G59+SUM(G67:G74),5)</f>
        <v>0</v>
      </c>
    </row>
    <row r="76" spans="1:7">
      <c r="A76" s="3"/>
      <c r="B76" s="3"/>
      <c r="C76" s="64" t="s">
        <v>267</v>
      </c>
      <c r="D76" s="3"/>
      <c r="E76" s="3"/>
      <c r="F76" s="3"/>
      <c r="G76" s="58"/>
    </row>
    <row r="77" spans="1:7">
      <c r="A77" s="3"/>
      <c r="B77" s="3"/>
      <c r="C77" s="3"/>
      <c r="D77" s="64" t="s">
        <v>268</v>
      </c>
      <c r="E77" s="3"/>
      <c r="F77" s="3"/>
      <c r="G77" s="66">
        <v>0</v>
      </c>
    </row>
    <row r="78" spans="1:7">
      <c r="A78" s="3"/>
      <c r="B78" s="3"/>
      <c r="C78" s="3"/>
      <c r="D78" s="64" t="s">
        <v>269</v>
      </c>
      <c r="E78" s="3"/>
      <c r="F78" s="3"/>
      <c r="G78" s="66">
        <v>0</v>
      </c>
    </row>
    <row r="79" spans="1:7">
      <c r="A79" s="3"/>
      <c r="B79" s="3"/>
      <c r="C79" s="3"/>
      <c r="D79" s="64" t="s">
        <v>271</v>
      </c>
      <c r="E79" s="3"/>
      <c r="F79" s="3"/>
      <c r="G79" s="66">
        <v>0</v>
      </c>
    </row>
    <row r="80" spans="1:7">
      <c r="A80" s="3"/>
      <c r="B80" s="3"/>
      <c r="C80" s="3"/>
      <c r="D80" s="64" t="s">
        <v>270</v>
      </c>
      <c r="E80" s="3"/>
      <c r="F80" s="3"/>
      <c r="G80" s="66">
        <v>0</v>
      </c>
    </row>
    <row r="81" spans="1:7" ht="13.5" thickBot="1">
      <c r="A81" s="3"/>
      <c r="B81" s="3"/>
      <c r="C81" s="3"/>
      <c r="D81" s="64" t="s">
        <v>272</v>
      </c>
      <c r="E81" s="3"/>
      <c r="F81" s="3"/>
      <c r="G81" s="67">
        <v>0</v>
      </c>
    </row>
    <row r="82" spans="1:7">
      <c r="A82" s="3"/>
      <c r="B82" s="3"/>
      <c r="C82" s="64" t="s">
        <v>273</v>
      </c>
      <c r="D82" s="3"/>
      <c r="E82" s="3"/>
      <c r="F82" s="3"/>
      <c r="G82" s="66">
        <f>ROUND(SUM(G76:G81),5)</f>
        <v>0</v>
      </c>
    </row>
    <row r="83" spans="1:7">
      <c r="A83" s="3"/>
      <c r="B83" s="3"/>
      <c r="C83" s="64" t="s">
        <v>13</v>
      </c>
      <c r="D83" s="3"/>
      <c r="E83" s="3"/>
      <c r="F83" s="3"/>
      <c r="G83" s="58"/>
    </row>
    <row r="84" spans="1:7">
      <c r="A84" s="3"/>
      <c r="B84" s="3"/>
      <c r="C84" s="3"/>
      <c r="D84" s="64" t="s">
        <v>274</v>
      </c>
      <c r="E84" s="3"/>
      <c r="F84" s="3"/>
      <c r="G84" s="58"/>
    </row>
    <row r="85" spans="1:7">
      <c r="A85" s="3"/>
      <c r="B85" s="3"/>
      <c r="C85" s="3"/>
      <c r="D85" s="3"/>
      <c r="E85" s="64" t="s">
        <v>275</v>
      </c>
      <c r="F85" s="3"/>
      <c r="G85" s="66">
        <v>9818</v>
      </c>
    </row>
    <row r="86" spans="1:7">
      <c r="A86" s="3"/>
      <c r="B86" s="3"/>
      <c r="C86" s="3"/>
      <c r="D86" s="3"/>
      <c r="E86" s="64" t="s">
        <v>276</v>
      </c>
      <c r="F86" s="3"/>
      <c r="G86" s="66">
        <v>14907</v>
      </c>
    </row>
    <row r="87" spans="1:7">
      <c r="A87" s="3"/>
      <c r="B87" s="3"/>
      <c r="C87" s="3"/>
      <c r="D87" s="3"/>
      <c r="E87" s="64" t="s">
        <v>277</v>
      </c>
      <c r="F87" s="3"/>
      <c r="G87" s="66">
        <v>250</v>
      </c>
    </row>
    <row r="88" spans="1:7" ht="13.5" thickBot="1">
      <c r="A88" s="3"/>
      <c r="B88" s="3"/>
      <c r="C88" s="3"/>
      <c r="D88" s="3"/>
      <c r="E88" s="64" t="s">
        <v>278</v>
      </c>
      <c r="F88" s="3"/>
      <c r="G88" s="67">
        <v>0</v>
      </c>
    </row>
    <row r="89" spans="1:7">
      <c r="A89" s="3"/>
      <c r="B89" s="3"/>
      <c r="C89" s="3"/>
      <c r="D89" s="64" t="s">
        <v>279</v>
      </c>
      <c r="E89" s="3"/>
      <c r="F89" s="3"/>
      <c r="G89" s="66">
        <f>ROUND(SUM(G84:G88),5)</f>
        <v>24975</v>
      </c>
    </row>
    <row r="90" spans="1:7">
      <c r="A90" s="3"/>
      <c r="B90" s="3"/>
      <c r="C90" s="3"/>
      <c r="D90" s="64" t="s">
        <v>280</v>
      </c>
      <c r="E90" s="3"/>
      <c r="F90" s="3"/>
      <c r="G90" s="66">
        <v>1217</v>
      </c>
    </row>
    <row r="91" spans="1:7">
      <c r="A91" s="3"/>
      <c r="B91" s="3"/>
      <c r="C91" s="3"/>
      <c r="D91" s="64" t="s">
        <v>281</v>
      </c>
      <c r="E91" s="3"/>
      <c r="F91" s="3"/>
      <c r="G91" s="58"/>
    </row>
    <row r="92" spans="1:7">
      <c r="A92" s="3"/>
      <c r="B92" s="3"/>
      <c r="C92" s="3"/>
      <c r="D92" s="3"/>
      <c r="E92" s="64" t="s">
        <v>282</v>
      </c>
      <c r="F92" s="3"/>
      <c r="G92" s="66">
        <v>1755</v>
      </c>
    </row>
    <row r="93" spans="1:7">
      <c r="A93" s="3"/>
      <c r="B93" s="3"/>
      <c r="C93" s="3"/>
      <c r="D93" s="3"/>
      <c r="E93" s="64" t="s">
        <v>283</v>
      </c>
      <c r="F93" s="3"/>
      <c r="G93" s="66">
        <v>973</v>
      </c>
    </row>
    <row r="94" spans="1:7" ht="13.5" thickBot="1">
      <c r="A94" s="3"/>
      <c r="B94" s="3"/>
      <c r="C94" s="3"/>
      <c r="D94" s="3"/>
      <c r="E94" s="64" t="s">
        <v>284</v>
      </c>
      <c r="F94" s="3"/>
      <c r="G94" s="67">
        <v>0</v>
      </c>
    </row>
    <row r="95" spans="1:7">
      <c r="A95" s="3"/>
      <c r="B95" s="3"/>
      <c r="C95" s="3"/>
      <c r="D95" s="64" t="s">
        <v>285</v>
      </c>
      <c r="E95" s="3"/>
      <c r="F95" s="3"/>
      <c r="G95" s="66">
        <f>ROUND(SUM(G91:G94),5)</f>
        <v>2728</v>
      </c>
    </row>
    <row r="96" spans="1:7">
      <c r="A96" s="3"/>
      <c r="B96" s="3"/>
      <c r="C96" s="3"/>
      <c r="D96" s="64" t="s">
        <v>286</v>
      </c>
      <c r="E96" s="3"/>
      <c r="F96" s="3"/>
      <c r="G96" s="58"/>
    </row>
    <row r="97" spans="1:7">
      <c r="A97" s="3"/>
      <c r="B97" s="3"/>
      <c r="C97" s="3"/>
      <c r="D97" s="3"/>
      <c r="E97" s="64" t="s">
        <v>287</v>
      </c>
      <c r="F97" s="3"/>
      <c r="G97" s="66">
        <v>0</v>
      </c>
    </row>
    <row r="98" spans="1:7">
      <c r="A98" s="3"/>
      <c r="B98" s="3"/>
      <c r="C98" s="3"/>
      <c r="D98" s="3"/>
      <c r="E98" s="64" t="s">
        <v>288</v>
      </c>
      <c r="F98" s="3"/>
      <c r="G98" s="66">
        <v>0</v>
      </c>
    </row>
    <row r="99" spans="1:7" ht="13.5" thickBot="1">
      <c r="A99" s="3"/>
      <c r="B99" s="3"/>
      <c r="C99" s="3"/>
      <c r="D99" s="3"/>
      <c r="E99" s="64" t="s">
        <v>289</v>
      </c>
      <c r="F99" s="3"/>
      <c r="G99" s="67">
        <v>0</v>
      </c>
    </row>
    <row r="100" spans="1:7">
      <c r="A100" s="3"/>
      <c r="B100" s="3"/>
      <c r="C100" s="3"/>
      <c r="D100" s="64" t="s">
        <v>290</v>
      </c>
      <c r="E100" s="3"/>
      <c r="F100" s="3"/>
      <c r="G100" s="66">
        <f>ROUND(SUM(G96:G99),5)</f>
        <v>0</v>
      </c>
    </row>
    <row r="101" spans="1:7">
      <c r="A101" s="3"/>
      <c r="B101" s="3"/>
      <c r="C101" s="3"/>
      <c r="D101" s="64" t="s">
        <v>291</v>
      </c>
      <c r="E101" s="3"/>
      <c r="F101" s="3"/>
      <c r="G101" s="58"/>
    </row>
    <row r="102" spans="1:7">
      <c r="A102" s="3"/>
      <c r="B102" s="3"/>
      <c r="C102" s="3"/>
      <c r="D102" s="3"/>
      <c r="E102" s="64" t="s">
        <v>292</v>
      </c>
      <c r="F102" s="3"/>
      <c r="G102" s="58"/>
    </row>
    <row r="103" spans="1:7">
      <c r="A103" s="3"/>
      <c r="B103" s="3"/>
      <c r="C103" s="3"/>
      <c r="D103" s="3"/>
      <c r="E103" s="3"/>
      <c r="F103" s="64" t="s">
        <v>293</v>
      </c>
      <c r="G103" s="66">
        <v>0</v>
      </c>
    </row>
    <row r="104" spans="1:7">
      <c r="A104" s="3"/>
      <c r="B104" s="3"/>
      <c r="C104" s="3"/>
      <c r="D104" s="3"/>
      <c r="E104" s="3"/>
      <c r="F104" s="64" t="s">
        <v>294</v>
      </c>
      <c r="G104" s="66">
        <v>0</v>
      </c>
    </row>
    <row r="105" spans="1:7" ht="13.5" thickBot="1">
      <c r="A105" s="3"/>
      <c r="B105" s="3"/>
      <c r="C105" s="3"/>
      <c r="D105" s="3"/>
      <c r="E105" s="3"/>
      <c r="F105" s="64" t="s">
        <v>295</v>
      </c>
      <c r="G105" s="67">
        <v>0</v>
      </c>
    </row>
    <row r="106" spans="1:7">
      <c r="A106" s="3"/>
      <c r="B106" s="3"/>
      <c r="C106" s="3"/>
      <c r="D106" s="3"/>
      <c r="E106" s="64" t="s">
        <v>296</v>
      </c>
      <c r="F106" s="3"/>
      <c r="G106" s="66">
        <f>ROUND(SUM(G102:G105),5)</f>
        <v>0</v>
      </c>
    </row>
    <row r="107" spans="1:7">
      <c r="A107" s="3"/>
      <c r="B107" s="3"/>
      <c r="C107" s="3"/>
      <c r="D107" s="3"/>
      <c r="E107" s="64" t="s">
        <v>297</v>
      </c>
      <c r="F107" s="3"/>
      <c r="G107" s="58"/>
    </row>
    <row r="108" spans="1:7">
      <c r="A108" s="3"/>
      <c r="B108" s="3"/>
      <c r="C108" s="3"/>
      <c r="D108" s="3"/>
      <c r="E108" s="3"/>
      <c r="F108" s="64" t="s">
        <v>298</v>
      </c>
      <c r="G108" s="66">
        <v>0</v>
      </c>
    </row>
    <row r="109" spans="1:7">
      <c r="A109" s="3"/>
      <c r="B109" s="3"/>
      <c r="C109" s="3"/>
      <c r="D109" s="3"/>
      <c r="E109" s="3"/>
      <c r="F109" s="64" t="s">
        <v>299</v>
      </c>
      <c r="G109" s="66">
        <v>0</v>
      </c>
    </row>
    <row r="110" spans="1:7" ht="13.5" thickBot="1">
      <c r="A110" s="3"/>
      <c r="B110" s="3"/>
      <c r="C110" s="3"/>
      <c r="D110" s="3"/>
      <c r="E110" s="3"/>
      <c r="F110" s="64" t="s">
        <v>300</v>
      </c>
      <c r="G110" s="67">
        <v>0</v>
      </c>
    </row>
    <row r="111" spans="1:7">
      <c r="A111" s="3"/>
      <c r="B111" s="3"/>
      <c r="C111" s="3"/>
      <c r="D111" s="3"/>
      <c r="E111" s="64" t="s">
        <v>301</v>
      </c>
      <c r="F111" s="3"/>
      <c r="G111" s="66">
        <f>ROUND(SUM(G107:G110),5)</f>
        <v>0</v>
      </c>
    </row>
    <row r="112" spans="1:7">
      <c r="A112" s="3"/>
      <c r="B112" s="3"/>
      <c r="C112" s="3"/>
      <c r="D112" s="3"/>
      <c r="E112" s="64" t="s">
        <v>302</v>
      </c>
      <c r="F112" s="3"/>
      <c r="G112" s="58"/>
    </row>
    <row r="113" spans="1:7">
      <c r="A113" s="3"/>
      <c r="B113" s="3"/>
      <c r="C113" s="3"/>
      <c r="D113" s="3"/>
      <c r="E113" s="3"/>
      <c r="F113" s="64" t="s">
        <v>303</v>
      </c>
      <c r="G113" s="66">
        <v>0</v>
      </c>
    </row>
    <row r="114" spans="1:7">
      <c r="A114" s="3"/>
      <c r="B114" s="3"/>
      <c r="C114" s="3"/>
      <c r="D114" s="3"/>
      <c r="E114" s="3"/>
      <c r="F114" s="64" t="s">
        <v>304</v>
      </c>
      <c r="G114" s="66">
        <v>0</v>
      </c>
    </row>
    <row r="115" spans="1:7" ht="13.5" thickBot="1">
      <c r="A115" s="3"/>
      <c r="B115" s="3"/>
      <c r="C115" s="3"/>
      <c r="D115" s="3"/>
      <c r="E115" s="3"/>
      <c r="F115" s="64" t="s">
        <v>305</v>
      </c>
      <c r="G115" s="67">
        <v>0</v>
      </c>
    </row>
    <row r="116" spans="1:7">
      <c r="A116" s="3"/>
      <c r="B116" s="3"/>
      <c r="C116" s="3"/>
      <c r="D116" s="3"/>
      <c r="E116" s="64" t="s">
        <v>306</v>
      </c>
      <c r="F116" s="3"/>
      <c r="G116" s="66">
        <f>ROUND(SUM(G112:G115),5)</f>
        <v>0</v>
      </c>
    </row>
    <row r="117" spans="1:7">
      <c r="A117" s="3"/>
      <c r="B117" s="3"/>
      <c r="C117" s="3"/>
      <c r="D117" s="3"/>
      <c r="E117" s="64" t="s">
        <v>307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308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309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310</v>
      </c>
      <c r="F120" s="3"/>
      <c r="G120" s="66">
        <v>25</v>
      </c>
    </row>
    <row r="121" spans="1:7">
      <c r="A121" s="3"/>
      <c r="B121" s="3"/>
      <c r="C121" s="3"/>
      <c r="D121" s="3"/>
      <c r="E121" s="64" t="s">
        <v>311</v>
      </c>
      <c r="F121" s="3"/>
      <c r="G121" s="66">
        <v>0</v>
      </c>
    </row>
    <row r="122" spans="1:7">
      <c r="A122" s="3"/>
      <c r="B122" s="3"/>
      <c r="C122" s="3"/>
      <c r="D122" s="3"/>
      <c r="E122" s="64" t="s">
        <v>312</v>
      </c>
      <c r="F122" s="3"/>
      <c r="G122" s="66">
        <v>0</v>
      </c>
    </row>
    <row r="123" spans="1:7" ht="13.5" thickBot="1">
      <c r="A123" s="3"/>
      <c r="B123" s="3"/>
      <c r="C123" s="3"/>
      <c r="D123" s="3"/>
      <c r="E123" s="64" t="s">
        <v>313</v>
      </c>
      <c r="F123" s="3"/>
      <c r="G123" s="67">
        <v>0</v>
      </c>
    </row>
    <row r="124" spans="1:7">
      <c r="A124" s="3"/>
      <c r="B124" s="3"/>
      <c r="C124" s="3"/>
      <c r="D124" s="64" t="s">
        <v>314</v>
      </c>
      <c r="E124" s="3"/>
      <c r="F124" s="3"/>
      <c r="G124" s="66">
        <f>ROUND(G101+G106+G111+SUM(G116:G123),5)</f>
        <v>25</v>
      </c>
    </row>
    <row r="125" spans="1:7">
      <c r="A125" s="3"/>
      <c r="B125" s="3"/>
      <c r="C125" s="3"/>
      <c r="D125" s="64" t="s">
        <v>438</v>
      </c>
      <c r="E125" s="3"/>
      <c r="F125" s="3"/>
      <c r="G125" s="66">
        <v>0</v>
      </c>
    </row>
    <row r="126" spans="1:7">
      <c r="A126" s="3"/>
      <c r="B126" s="3"/>
      <c r="C126" s="3"/>
      <c r="D126" s="64" t="s">
        <v>315</v>
      </c>
      <c r="E126" s="3"/>
      <c r="F126" s="3"/>
      <c r="G126" s="66">
        <v>0</v>
      </c>
    </row>
    <row r="127" spans="1:7" ht="13.5" thickBot="1">
      <c r="A127" s="3"/>
      <c r="B127" s="3"/>
      <c r="C127" s="3"/>
      <c r="D127" s="64" t="s">
        <v>316</v>
      </c>
      <c r="E127" s="3"/>
      <c r="F127" s="3"/>
      <c r="G127" s="67">
        <v>0</v>
      </c>
    </row>
    <row r="128" spans="1:7">
      <c r="A128" s="3"/>
      <c r="B128" s="3"/>
      <c r="C128" s="64" t="s">
        <v>317</v>
      </c>
      <c r="D128" s="3"/>
      <c r="E128" s="3"/>
      <c r="F128" s="3"/>
      <c r="G128" s="66">
        <f>ROUND(G83+SUM(G89:G90)+G95+G100+SUM(G124:G127),5)</f>
        <v>28945</v>
      </c>
    </row>
    <row r="129" spans="1:7">
      <c r="A129" s="3"/>
      <c r="B129" s="3"/>
      <c r="C129" s="64" t="s">
        <v>14</v>
      </c>
      <c r="D129" s="3"/>
      <c r="E129" s="3"/>
      <c r="F129" s="3"/>
      <c r="G129" s="58"/>
    </row>
    <row r="130" spans="1:7">
      <c r="A130" s="3"/>
      <c r="B130" s="3"/>
      <c r="C130" s="3"/>
      <c r="D130" s="64" t="s">
        <v>318</v>
      </c>
      <c r="E130" s="3"/>
      <c r="F130" s="3"/>
      <c r="G130" s="58"/>
    </row>
    <row r="131" spans="1:7">
      <c r="A131" s="3"/>
      <c r="B131" s="3"/>
      <c r="C131" s="3"/>
      <c r="D131" s="3"/>
      <c r="E131" s="64" t="s">
        <v>319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320</v>
      </c>
      <c r="F132" s="3"/>
      <c r="G132" s="66">
        <v>0</v>
      </c>
    </row>
    <row r="133" spans="1:7">
      <c r="A133" s="3"/>
      <c r="B133" s="3"/>
      <c r="C133" s="3"/>
      <c r="D133" s="3"/>
      <c r="E133" s="64" t="s">
        <v>321</v>
      </c>
      <c r="F133" s="3"/>
      <c r="G133" s="66">
        <v>0</v>
      </c>
    </row>
    <row r="134" spans="1:7" ht="13.5" thickBot="1">
      <c r="A134" s="3"/>
      <c r="B134" s="3"/>
      <c r="C134" s="3"/>
      <c r="D134" s="3"/>
      <c r="E134" s="64" t="s">
        <v>322</v>
      </c>
      <c r="F134" s="3"/>
      <c r="G134" s="67">
        <v>0</v>
      </c>
    </row>
    <row r="135" spans="1:7">
      <c r="A135" s="3"/>
      <c r="B135" s="3"/>
      <c r="C135" s="3"/>
      <c r="D135" s="64" t="s">
        <v>323</v>
      </c>
      <c r="E135" s="3"/>
      <c r="F135" s="3"/>
      <c r="G135" s="66">
        <f>ROUND(SUM(G130:G134),5)</f>
        <v>0</v>
      </c>
    </row>
    <row r="136" spans="1:7">
      <c r="A136" s="3"/>
      <c r="B136" s="3"/>
      <c r="C136" s="3"/>
      <c r="D136" s="64" t="s">
        <v>324</v>
      </c>
      <c r="E136" s="3"/>
      <c r="F136" s="3"/>
      <c r="G136" s="58"/>
    </row>
    <row r="137" spans="1:7">
      <c r="A137" s="3"/>
      <c r="B137" s="3"/>
      <c r="C137" s="3"/>
      <c r="D137" s="3"/>
      <c r="E137" s="64" t="s">
        <v>325</v>
      </c>
      <c r="F137" s="3"/>
      <c r="G137" s="66">
        <v>0</v>
      </c>
    </row>
    <row r="138" spans="1:7">
      <c r="A138" s="3"/>
      <c r="B138" s="3"/>
      <c r="C138" s="3"/>
      <c r="D138" s="3"/>
      <c r="E138" s="64" t="s">
        <v>326</v>
      </c>
      <c r="F138" s="3"/>
      <c r="G138" s="66">
        <v>0</v>
      </c>
    </row>
    <row r="139" spans="1:7" ht="13.5" thickBot="1">
      <c r="A139" s="3"/>
      <c r="B139" s="3"/>
      <c r="C139" s="3"/>
      <c r="D139" s="3"/>
      <c r="E139" s="64" t="s">
        <v>327</v>
      </c>
      <c r="F139" s="3"/>
      <c r="G139" s="67">
        <v>0</v>
      </c>
    </row>
    <row r="140" spans="1:7">
      <c r="A140" s="3"/>
      <c r="B140" s="3"/>
      <c r="C140" s="3"/>
      <c r="D140" s="64" t="s">
        <v>328</v>
      </c>
      <c r="E140" s="3"/>
      <c r="F140" s="3"/>
      <c r="G140" s="66">
        <f>ROUND(SUM(G136:G139),5)</f>
        <v>0</v>
      </c>
    </row>
    <row r="141" spans="1:7" ht="13.5" thickBot="1">
      <c r="A141" s="3"/>
      <c r="B141" s="3"/>
      <c r="C141" s="3"/>
      <c r="D141" s="64" t="s">
        <v>329</v>
      </c>
      <c r="E141" s="3"/>
      <c r="F141" s="3"/>
      <c r="G141" s="67">
        <v>0</v>
      </c>
    </row>
    <row r="142" spans="1:7">
      <c r="A142" s="3"/>
      <c r="B142" s="3"/>
      <c r="C142" s="64" t="s">
        <v>330</v>
      </c>
      <c r="D142" s="3"/>
      <c r="E142" s="3"/>
      <c r="F142" s="3"/>
      <c r="G142" s="66">
        <f>ROUND(G129+G135+SUM(G140:G141),5)</f>
        <v>0</v>
      </c>
    </row>
    <row r="143" spans="1:7">
      <c r="A143" s="3"/>
      <c r="B143" s="3"/>
      <c r="C143" s="64" t="s">
        <v>15</v>
      </c>
      <c r="D143" s="3"/>
      <c r="E143" s="3"/>
      <c r="F143" s="3"/>
      <c r="G143" s="58"/>
    </row>
    <row r="144" spans="1:7">
      <c r="A144" s="3"/>
      <c r="B144" s="3"/>
      <c r="C144" s="3"/>
      <c r="D144" s="64" t="s">
        <v>331</v>
      </c>
      <c r="E144" s="3"/>
      <c r="F144" s="3"/>
      <c r="G144" s="58"/>
    </row>
    <row r="145" spans="1:7">
      <c r="A145" s="3"/>
      <c r="B145" s="3"/>
      <c r="C145" s="3"/>
      <c r="D145" s="3"/>
      <c r="E145" s="64" t="s">
        <v>332</v>
      </c>
      <c r="F145" s="3"/>
      <c r="G145" s="66">
        <v>2168</v>
      </c>
    </row>
    <row r="146" spans="1:7">
      <c r="A146" s="3"/>
      <c r="B146" s="3"/>
      <c r="C146" s="3"/>
      <c r="D146" s="3"/>
      <c r="E146" s="64" t="s">
        <v>333</v>
      </c>
      <c r="F146" s="3"/>
      <c r="G146" s="66">
        <v>156</v>
      </c>
    </row>
    <row r="147" spans="1:7" ht="13.5" thickBot="1">
      <c r="A147" s="3"/>
      <c r="B147" s="3"/>
      <c r="C147" s="3"/>
      <c r="D147" s="3"/>
      <c r="E147" s="64" t="s">
        <v>334</v>
      </c>
      <c r="F147" s="3"/>
      <c r="G147" s="67">
        <v>0</v>
      </c>
    </row>
    <row r="148" spans="1:7">
      <c r="A148" s="3"/>
      <c r="B148" s="3"/>
      <c r="C148" s="3"/>
      <c r="D148" s="64" t="s">
        <v>335</v>
      </c>
      <c r="E148" s="3"/>
      <c r="F148" s="3"/>
      <c r="G148" s="66">
        <f>ROUND(SUM(G144:G147),5)</f>
        <v>2324</v>
      </c>
    </row>
    <row r="149" spans="1:7">
      <c r="A149" s="3"/>
      <c r="B149" s="3"/>
      <c r="C149" s="3"/>
      <c r="D149" s="64" t="s">
        <v>336</v>
      </c>
      <c r="E149" s="3"/>
      <c r="F149" s="3"/>
      <c r="G149" s="66">
        <v>0</v>
      </c>
    </row>
    <row r="150" spans="1:7">
      <c r="A150" s="3"/>
      <c r="B150" s="3"/>
      <c r="C150" s="3"/>
      <c r="D150" s="64" t="s">
        <v>337</v>
      </c>
      <c r="E150" s="3"/>
      <c r="F150" s="3"/>
      <c r="G150" s="58"/>
    </row>
    <row r="151" spans="1:7">
      <c r="A151" s="3"/>
      <c r="B151" s="3"/>
      <c r="C151" s="3"/>
      <c r="D151" s="3"/>
      <c r="E151" s="64" t="s">
        <v>338</v>
      </c>
      <c r="F151" s="3"/>
      <c r="G151" s="66">
        <v>0</v>
      </c>
    </row>
    <row r="152" spans="1:7">
      <c r="A152" s="3"/>
      <c r="B152" s="3"/>
      <c r="C152" s="3"/>
      <c r="D152" s="3"/>
      <c r="E152" s="64" t="s">
        <v>339</v>
      </c>
      <c r="F152" s="3"/>
      <c r="G152" s="66">
        <v>0</v>
      </c>
    </row>
    <row r="153" spans="1:7" ht="13.5" thickBot="1">
      <c r="A153" s="3"/>
      <c r="B153" s="3"/>
      <c r="C153" s="3"/>
      <c r="D153" s="3"/>
      <c r="E153" s="64" t="s">
        <v>340</v>
      </c>
      <c r="F153" s="3"/>
      <c r="G153" s="67">
        <v>0</v>
      </c>
    </row>
    <row r="154" spans="1:7">
      <c r="A154" s="3"/>
      <c r="B154" s="3"/>
      <c r="C154" s="3"/>
      <c r="D154" s="64" t="s">
        <v>341</v>
      </c>
      <c r="E154" s="3"/>
      <c r="F154" s="3"/>
      <c r="G154" s="66">
        <f>ROUND(SUM(G150:G153),5)</f>
        <v>0</v>
      </c>
    </row>
    <row r="155" spans="1:7">
      <c r="A155" s="3"/>
      <c r="B155" s="3"/>
      <c r="C155" s="3"/>
      <c r="D155" s="64" t="s">
        <v>342</v>
      </c>
      <c r="E155" s="3"/>
      <c r="F155" s="3"/>
      <c r="G155" s="66">
        <v>369</v>
      </c>
    </row>
    <row r="156" spans="1:7">
      <c r="A156" s="3"/>
      <c r="B156" s="3"/>
      <c r="C156" s="3"/>
      <c r="D156" s="64" t="s">
        <v>343</v>
      </c>
      <c r="E156" s="3"/>
      <c r="F156" s="3"/>
      <c r="G156" s="58"/>
    </row>
    <row r="157" spans="1:7">
      <c r="A157" s="3"/>
      <c r="B157" s="3"/>
      <c r="C157" s="3"/>
      <c r="D157" s="3"/>
      <c r="E157" s="64" t="s">
        <v>344</v>
      </c>
      <c r="F157" s="3"/>
      <c r="G157" s="66">
        <v>396</v>
      </c>
    </row>
    <row r="158" spans="1:7">
      <c r="A158" s="3"/>
      <c r="B158" s="3"/>
      <c r="C158" s="3"/>
      <c r="D158" s="3"/>
      <c r="E158" s="64" t="s">
        <v>345</v>
      </c>
      <c r="F158" s="3"/>
      <c r="G158" s="66">
        <v>0</v>
      </c>
    </row>
    <row r="159" spans="1:7" ht="13.5" thickBot="1">
      <c r="A159" s="3"/>
      <c r="B159" s="3"/>
      <c r="C159" s="3"/>
      <c r="D159" s="3"/>
      <c r="E159" s="64" t="s">
        <v>346</v>
      </c>
      <c r="F159" s="3"/>
      <c r="G159" s="67">
        <v>0</v>
      </c>
    </row>
    <row r="160" spans="1:7">
      <c r="A160" s="3"/>
      <c r="B160" s="3"/>
      <c r="C160" s="3"/>
      <c r="D160" s="64" t="s">
        <v>347</v>
      </c>
      <c r="E160" s="3"/>
      <c r="F160" s="3"/>
      <c r="G160" s="66">
        <f>ROUND(SUM(G156:G159),5)</f>
        <v>396</v>
      </c>
    </row>
    <row r="161" spans="1:7">
      <c r="A161" s="3"/>
      <c r="B161" s="3"/>
      <c r="C161" s="3"/>
      <c r="D161" s="64" t="s">
        <v>348</v>
      </c>
      <c r="E161" s="3"/>
      <c r="F161" s="3"/>
      <c r="G161" s="66">
        <v>0</v>
      </c>
    </row>
    <row r="162" spans="1:7" ht="13.5" thickBot="1">
      <c r="A162" s="3"/>
      <c r="B162" s="3"/>
      <c r="C162" s="3"/>
      <c r="D162" s="64" t="s">
        <v>349</v>
      </c>
      <c r="E162" s="3"/>
      <c r="F162" s="3"/>
      <c r="G162" s="67">
        <v>0</v>
      </c>
    </row>
    <row r="163" spans="1:7">
      <c r="A163" s="3"/>
      <c r="B163" s="3"/>
      <c r="C163" s="64" t="s">
        <v>350</v>
      </c>
      <c r="D163" s="3"/>
      <c r="E163" s="3"/>
      <c r="F163" s="3"/>
      <c r="G163" s="66">
        <f>ROUND(G143+SUM(G148:G149)+SUM(G154:G155)+SUM(G160:G162),5)</f>
        <v>3089</v>
      </c>
    </row>
    <row r="164" spans="1:7">
      <c r="A164" s="3"/>
      <c r="B164" s="3"/>
      <c r="C164" s="64" t="s">
        <v>16</v>
      </c>
      <c r="D164" s="3"/>
      <c r="E164" s="3"/>
      <c r="F164" s="3"/>
      <c r="G164" s="58"/>
    </row>
    <row r="165" spans="1:7">
      <c r="A165" s="3"/>
      <c r="B165" s="3"/>
      <c r="C165" s="3"/>
      <c r="D165" s="64" t="s">
        <v>351</v>
      </c>
      <c r="E165" s="3"/>
      <c r="F165" s="3"/>
      <c r="G165" s="66">
        <v>0</v>
      </c>
    </row>
    <row r="166" spans="1:7">
      <c r="A166" s="3"/>
      <c r="B166" s="3"/>
      <c r="C166" s="3"/>
      <c r="D166" s="64" t="s">
        <v>352</v>
      </c>
      <c r="E166" s="3"/>
      <c r="F166" s="3"/>
      <c r="G166" s="58"/>
    </row>
    <row r="167" spans="1:7">
      <c r="A167" s="3"/>
      <c r="B167" s="3"/>
      <c r="C167" s="3"/>
      <c r="D167" s="3"/>
      <c r="E167" s="64" t="s">
        <v>353</v>
      </c>
      <c r="F167" s="3"/>
      <c r="G167" s="66">
        <v>65</v>
      </c>
    </row>
    <row r="168" spans="1:7">
      <c r="A168" s="3"/>
      <c r="B168" s="3"/>
      <c r="C168" s="3"/>
      <c r="D168" s="3"/>
      <c r="E168" s="64" t="s">
        <v>354</v>
      </c>
      <c r="F168" s="3"/>
      <c r="G168" s="66">
        <v>0</v>
      </c>
    </row>
    <row r="169" spans="1:7" ht="13.5" thickBot="1">
      <c r="A169" s="3"/>
      <c r="B169" s="3"/>
      <c r="C169" s="3"/>
      <c r="D169" s="3"/>
      <c r="E169" s="64" t="s">
        <v>355</v>
      </c>
      <c r="F169" s="3"/>
      <c r="G169" s="67">
        <v>0</v>
      </c>
    </row>
    <row r="170" spans="1:7">
      <c r="A170" s="3"/>
      <c r="B170" s="3"/>
      <c r="C170" s="3"/>
      <c r="D170" s="64" t="s">
        <v>356</v>
      </c>
      <c r="E170" s="3"/>
      <c r="F170" s="3"/>
      <c r="G170" s="66">
        <f>ROUND(SUM(G166:G169),5)</f>
        <v>65</v>
      </c>
    </row>
    <row r="171" spans="1:7">
      <c r="A171" s="3"/>
      <c r="B171" s="3"/>
      <c r="C171" s="3"/>
      <c r="D171" s="64" t="s">
        <v>357</v>
      </c>
      <c r="E171" s="3"/>
      <c r="F171" s="3"/>
      <c r="G171" s="58"/>
    </row>
    <row r="172" spans="1:7">
      <c r="A172" s="3"/>
      <c r="B172" s="3"/>
      <c r="C172" s="3"/>
      <c r="D172" s="3"/>
      <c r="E172" s="64" t="s">
        <v>358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359</v>
      </c>
      <c r="F173" s="3"/>
      <c r="G173" s="66">
        <v>0</v>
      </c>
    </row>
    <row r="174" spans="1:7">
      <c r="A174" s="3"/>
      <c r="B174" s="3"/>
      <c r="C174" s="3"/>
      <c r="D174" s="3"/>
      <c r="E174" s="64" t="s">
        <v>360</v>
      </c>
      <c r="F174" s="3"/>
      <c r="G174" s="66">
        <v>0</v>
      </c>
    </row>
    <row r="175" spans="1:7" ht="13.5" thickBot="1">
      <c r="A175" s="3"/>
      <c r="B175" s="3"/>
      <c r="C175" s="3"/>
      <c r="D175" s="3"/>
      <c r="E175" s="64" t="s">
        <v>361</v>
      </c>
      <c r="F175" s="3"/>
      <c r="G175" s="67">
        <v>0</v>
      </c>
    </row>
    <row r="176" spans="1:7">
      <c r="A176" s="3"/>
      <c r="B176" s="3"/>
      <c r="C176" s="3"/>
      <c r="D176" s="64" t="s">
        <v>362</v>
      </c>
      <c r="E176" s="3"/>
      <c r="F176" s="3"/>
      <c r="G176" s="66">
        <f>ROUND(SUM(G171:G175),5)</f>
        <v>0</v>
      </c>
    </row>
    <row r="177" spans="1:7">
      <c r="A177" s="3"/>
      <c r="B177" s="3"/>
      <c r="C177" s="3"/>
      <c r="D177" s="64" t="s">
        <v>363</v>
      </c>
      <c r="E177" s="3"/>
      <c r="F177" s="3"/>
      <c r="G177" s="58"/>
    </row>
    <row r="178" spans="1:7">
      <c r="A178" s="3"/>
      <c r="B178" s="3"/>
      <c r="C178" s="3"/>
      <c r="D178" s="3"/>
      <c r="E178" s="64" t="s">
        <v>364</v>
      </c>
      <c r="F178" s="3"/>
      <c r="G178" s="66">
        <v>3400</v>
      </c>
    </row>
    <row r="179" spans="1:7">
      <c r="A179" s="3"/>
      <c r="B179" s="3"/>
      <c r="C179" s="3"/>
      <c r="D179" s="3"/>
      <c r="E179" s="64" t="s">
        <v>365</v>
      </c>
      <c r="F179" s="3"/>
      <c r="G179" s="66">
        <v>0</v>
      </c>
    </row>
    <row r="180" spans="1:7">
      <c r="A180" s="3"/>
      <c r="B180" s="3"/>
      <c r="C180" s="3"/>
      <c r="D180" s="3"/>
      <c r="E180" s="64" t="s">
        <v>366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367</v>
      </c>
      <c r="F181" s="3"/>
      <c r="G181" s="66">
        <v>0</v>
      </c>
    </row>
    <row r="182" spans="1:7">
      <c r="A182" s="3"/>
      <c r="B182" s="3"/>
      <c r="C182" s="3"/>
      <c r="D182" s="3"/>
      <c r="E182" s="64" t="s">
        <v>368</v>
      </c>
      <c r="F182" s="3"/>
      <c r="G182" s="66">
        <v>175</v>
      </c>
    </row>
    <row r="183" spans="1:7" ht="13.5" thickBot="1">
      <c r="A183" s="3"/>
      <c r="B183" s="3"/>
      <c r="C183" s="3"/>
      <c r="D183" s="3"/>
      <c r="E183" s="64" t="s">
        <v>369</v>
      </c>
      <c r="F183" s="3"/>
      <c r="G183" s="67">
        <v>0</v>
      </c>
    </row>
    <row r="184" spans="1:7">
      <c r="A184" s="3"/>
      <c r="B184" s="3"/>
      <c r="C184" s="3"/>
      <c r="D184" s="64" t="s">
        <v>370</v>
      </c>
      <c r="E184" s="3"/>
      <c r="F184" s="3"/>
      <c r="G184" s="66">
        <f>ROUND(SUM(G177:G183),5)</f>
        <v>3575</v>
      </c>
    </row>
    <row r="185" spans="1:7">
      <c r="A185" s="3"/>
      <c r="B185" s="3"/>
      <c r="C185" s="3"/>
      <c r="D185" s="64" t="s">
        <v>371</v>
      </c>
      <c r="E185" s="3"/>
      <c r="F185" s="3"/>
      <c r="G185" s="58"/>
    </row>
    <row r="186" spans="1:7">
      <c r="A186" s="3"/>
      <c r="B186" s="3"/>
      <c r="C186" s="3"/>
      <c r="D186" s="3"/>
      <c r="E186" s="64" t="s">
        <v>372</v>
      </c>
      <c r="F186" s="3"/>
      <c r="G186" s="66">
        <v>250</v>
      </c>
    </row>
    <row r="187" spans="1:7">
      <c r="A187" s="3"/>
      <c r="B187" s="3"/>
      <c r="C187" s="3"/>
      <c r="D187" s="3"/>
      <c r="E187" s="64" t="s">
        <v>373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374</v>
      </c>
      <c r="F188" s="3"/>
      <c r="G188" s="66">
        <v>1000</v>
      </c>
    </row>
    <row r="189" spans="1:7">
      <c r="A189" s="3"/>
      <c r="B189" s="3"/>
      <c r="C189" s="3"/>
      <c r="D189" s="3"/>
      <c r="E189" s="64" t="s">
        <v>375</v>
      </c>
      <c r="F189" s="3"/>
      <c r="G189" s="66">
        <v>0</v>
      </c>
    </row>
    <row r="190" spans="1:7">
      <c r="A190" s="3"/>
      <c r="B190" s="3"/>
      <c r="C190" s="3"/>
      <c r="D190" s="3"/>
      <c r="E190" s="64" t="s">
        <v>376</v>
      </c>
      <c r="F190" s="3"/>
      <c r="G190" s="66">
        <v>738</v>
      </c>
    </row>
    <row r="191" spans="1:7" ht="13.5" thickBot="1">
      <c r="A191" s="3"/>
      <c r="B191" s="3"/>
      <c r="C191" s="3"/>
      <c r="D191" s="3"/>
      <c r="E191" s="64" t="s">
        <v>377</v>
      </c>
      <c r="F191" s="3"/>
      <c r="G191" s="67">
        <v>0</v>
      </c>
    </row>
    <row r="192" spans="1:7">
      <c r="A192" s="3"/>
      <c r="B192" s="3"/>
      <c r="C192" s="3"/>
      <c r="D192" s="64" t="s">
        <v>378</v>
      </c>
      <c r="E192" s="3"/>
      <c r="F192" s="3"/>
      <c r="G192" s="66">
        <f>ROUND(SUM(G185:G191),5)</f>
        <v>1988</v>
      </c>
    </row>
    <row r="193" spans="1:7">
      <c r="A193" s="3"/>
      <c r="B193" s="3"/>
      <c r="C193" s="3"/>
      <c r="D193" s="64" t="s">
        <v>431</v>
      </c>
      <c r="E193" s="3"/>
      <c r="F193" s="3"/>
      <c r="G193" s="58"/>
    </row>
    <row r="194" spans="1:7">
      <c r="A194" s="3"/>
      <c r="B194" s="3"/>
      <c r="C194" s="3"/>
      <c r="D194" s="3"/>
      <c r="E194" s="64" t="s">
        <v>432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433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434</v>
      </c>
      <c r="F196" s="3"/>
      <c r="G196" s="66">
        <v>0</v>
      </c>
    </row>
    <row r="197" spans="1:7">
      <c r="A197" s="3"/>
      <c r="B197" s="3"/>
      <c r="C197" s="3"/>
      <c r="D197" s="3"/>
      <c r="E197" s="64" t="s">
        <v>435</v>
      </c>
      <c r="F197" s="3"/>
      <c r="G197" s="66">
        <v>0</v>
      </c>
    </row>
    <row r="198" spans="1:7" ht="13.5" thickBot="1">
      <c r="A198" s="3"/>
      <c r="B198" s="3"/>
      <c r="C198" s="3"/>
      <c r="D198" s="3"/>
      <c r="E198" s="64" t="s">
        <v>436</v>
      </c>
      <c r="F198" s="3"/>
      <c r="G198" s="67">
        <v>0</v>
      </c>
    </row>
    <row r="199" spans="1:7">
      <c r="A199" s="3"/>
      <c r="B199" s="3"/>
      <c r="C199" s="3"/>
      <c r="D199" s="64" t="s">
        <v>437</v>
      </c>
      <c r="E199" s="3"/>
      <c r="F199" s="3"/>
      <c r="G199" s="66">
        <f>ROUND(SUM(G193:G198),5)</f>
        <v>0</v>
      </c>
    </row>
    <row r="200" spans="1:7">
      <c r="A200" s="3"/>
      <c r="B200" s="3"/>
      <c r="C200" s="3"/>
      <c r="D200" s="64" t="s">
        <v>379</v>
      </c>
      <c r="E200" s="3"/>
      <c r="F200" s="3"/>
      <c r="G200" s="58"/>
    </row>
    <row r="201" spans="1:7">
      <c r="A201" s="3"/>
      <c r="B201" s="3"/>
      <c r="C201" s="3"/>
      <c r="D201" s="3"/>
      <c r="E201" s="64" t="s">
        <v>439</v>
      </c>
      <c r="F201" s="3"/>
      <c r="G201" s="66">
        <v>0</v>
      </c>
    </row>
    <row r="202" spans="1:7">
      <c r="A202" s="3"/>
      <c r="B202" s="3"/>
      <c r="C202" s="3"/>
      <c r="D202" s="3"/>
      <c r="E202" s="64" t="s">
        <v>440</v>
      </c>
      <c r="F202" s="3"/>
      <c r="G202" s="66">
        <v>0</v>
      </c>
    </row>
    <row r="203" spans="1:7" ht="13.5" thickBot="1">
      <c r="A203" s="3"/>
      <c r="B203" s="3"/>
      <c r="C203" s="3"/>
      <c r="D203" s="3"/>
      <c r="E203" s="64" t="s">
        <v>441</v>
      </c>
      <c r="F203" s="3"/>
      <c r="G203" s="67">
        <v>0</v>
      </c>
    </row>
    <row r="204" spans="1:7">
      <c r="A204" s="3"/>
      <c r="B204" s="3"/>
      <c r="C204" s="3"/>
      <c r="D204" s="64" t="s">
        <v>442</v>
      </c>
      <c r="E204" s="3"/>
      <c r="F204" s="3"/>
      <c r="G204" s="66">
        <f>ROUND(SUM(G200:G203),5)</f>
        <v>0</v>
      </c>
    </row>
    <row r="205" spans="1:7">
      <c r="A205" s="3"/>
      <c r="B205" s="3"/>
      <c r="C205" s="3"/>
      <c r="D205" s="64" t="s">
        <v>380</v>
      </c>
      <c r="E205" s="3"/>
      <c r="F205" s="3"/>
      <c r="G205" s="58"/>
    </row>
    <row r="206" spans="1:7">
      <c r="A206" s="3"/>
      <c r="B206" s="3"/>
      <c r="C206" s="3"/>
      <c r="D206" s="3"/>
      <c r="E206" s="64" t="s">
        <v>381</v>
      </c>
      <c r="F206" s="3"/>
      <c r="G206" s="66">
        <v>0</v>
      </c>
    </row>
    <row r="207" spans="1:7">
      <c r="A207" s="3"/>
      <c r="B207" s="3"/>
      <c r="C207" s="3"/>
      <c r="D207" s="3"/>
      <c r="E207" s="64" t="s">
        <v>382</v>
      </c>
      <c r="F207" s="3"/>
      <c r="G207" s="66">
        <v>0</v>
      </c>
    </row>
    <row r="208" spans="1:7" ht="13.5" thickBot="1">
      <c r="A208" s="3"/>
      <c r="B208" s="3"/>
      <c r="C208" s="3"/>
      <c r="D208" s="3"/>
      <c r="E208" s="64" t="s">
        <v>383</v>
      </c>
      <c r="F208" s="3"/>
      <c r="G208" s="67">
        <v>0</v>
      </c>
    </row>
    <row r="209" spans="1:7">
      <c r="A209" s="3"/>
      <c r="B209" s="3"/>
      <c r="C209" s="3"/>
      <c r="D209" s="64" t="s">
        <v>384</v>
      </c>
      <c r="E209" s="3"/>
      <c r="F209" s="3"/>
      <c r="G209" s="66">
        <f>ROUND(SUM(G205:G208),5)</f>
        <v>0</v>
      </c>
    </row>
    <row r="210" spans="1:7">
      <c r="A210" s="3"/>
      <c r="B210" s="3"/>
      <c r="C210" s="3"/>
      <c r="D210" s="64" t="s">
        <v>385</v>
      </c>
      <c r="E210" s="3"/>
      <c r="F210" s="3"/>
      <c r="G210" s="58"/>
    </row>
    <row r="211" spans="1:7">
      <c r="A211" s="3"/>
      <c r="B211" s="3"/>
      <c r="C211" s="3"/>
      <c r="D211" s="3"/>
      <c r="E211" s="64" t="s">
        <v>386</v>
      </c>
      <c r="F211" s="3"/>
      <c r="G211" s="66">
        <v>0</v>
      </c>
    </row>
    <row r="212" spans="1:7">
      <c r="A212" s="3"/>
      <c r="B212" s="3"/>
      <c r="C212" s="3"/>
      <c r="D212" s="3"/>
      <c r="E212" s="64" t="s">
        <v>387</v>
      </c>
      <c r="F212" s="3"/>
      <c r="G212" s="66">
        <v>0</v>
      </c>
    </row>
    <row r="213" spans="1:7" ht="13.5" thickBot="1">
      <c r="A213" s="3"/>
      <c r="B213" s="3"/>
      <c r="C213" s="3"/>
      <c r="D213" s="3"/>
      <c r="E213" s="64" t="s">
        <v>388</v>
      </c>
      <c r="F213" s="3"/>
      <c r="G213" s="67">
        <v>0</v>
      </c>
    </row>
    <row r="214" spans="1:7">
      <c r="A214" s="3"/>
      <c r="B214" s="3"/>
      <c r="C214" s="3"/>
      <c r="D214" s="64" t="s">
        <v>389</v>
      </c>
      <c r="E214" s="3"/>
      <c r="F214" s="3"/>
      <c r="G214" s="66">
        <f>ROUND(SUM(G210:G213),5)</f>
        <v>0</v>
      </c>
    </row>
    <row r="215" spans="1:7" ht="13.5" thickBot="1">
      <c r="A215" s="3"/>
      <c r="B215" s="3"/>
      <c r="C215" s="3"/>
      <c r="D215" s="64" t="s">
        <v>390</v>
      </c>
      <c r="E215" s="3"/>
      <c r="F215" s="3"/>
      <c r="G215" s="67">
        <v>0</v>
      </c>
    </row>
    <row r="216" spans="1:7">
      <c r="A216" s="3"/>
      <c r="B216" s="3"/>
      <c r="C216" s="64" t="s">
        <v>391</v>
      </c>
      <c r="D216" s="3"/>
      <c r="E216" s="3"/>
      <c r="F216" s="3"/>
      <c r="G216" s="66">
        <f>ROUND(SUM(G164:G165)+G170+G176+G184+G192+G199+G204+G209+SUM(G214:G215),5)</f>
        <v>5628</v>
      </c>
    </row>
    <row r="217" spans="1:7">
      <c r="A217" s="3"/>
      <c r="B217" s="3"/>
      <c r="C217" s="64" t="s">
        <v>17</v>
      </c>
      <c r="D217" s="3"/>
      <c r="E217" s="3"/>
      <c r="F217" s="3"/>
      <c r="G217" s="58"/>
    </row>
    <row r="218" spans="1:7">
      <c r="A218" s="3"/>
      <c r="B218" s="3"/>
      <c r="C218" s="3"/>
      <c r="D218" s="64" t="s">
        <v>392</v>
      </c>
      <c r="E218" s="3"/>
      <c r="F218" s="3"/>
      <c r="G218" s="66">
        <v>0</v>
      </c>
    </row>
    <row r="219" spans="1:7">
      <c r="A219" s="3"/>
      <c r="B219" s="3"/>
      <c r="C219" s="3"/>
      <c r="D219" s="64" t="s">
        <v>393</v>
      </c>
      <c r="E219" s="3"/>
      <c r="F219" s="3"/>
      <c r="G219" s="66">
        <v>154</v>
      </c>
    </row>
    <row r="220" spans="1:7">
      <c r="A220" s="3"/>
      <c r="B220" s="3"/>
      <c r="C220" s="3"/>
      <c r="D220" s="64" t="s">
        <v>394</v>
      </c>
      <c r="E220" s="3"/>
      <c r="F220" s="3"/>
      <c r="G220" s="66">
        <v>1084</v>
      </c>
    </row>
    <row r="221" spans="1:7">
      <c r="A221" s="3"/>
      <c r="B221" s="3"/>
      <c r="C221" s="3"/>
      <c r="D221" s="64" t="s">
        <v>395</v>
      </c>
      <c r="E221" s="3"/>
      <c r="F221" s="3"/>
      <c r="G221" s="66">
        <v>0</v>
      </c>
    </row>
    <row r="222" spans="1:7">
      <c r="A222" s="3"/>
      <c r="B222" s="3"/>
      <c r="C222" s="3"/>
      <c r="D222" s="64" t="s">
        <v>396</v>
      </c>
      <c r="E222" s="3"/>
      <c r="F222" s="3"/>
      <c r="G222" s="66">
        <v>16</v>
      </c>
    </row>
    <row r="223" spans="1:7">
      <c r="A223" s="3"/>
      <c r="B223" s="3"/>
      <c r="C223" s="3"/>
      <c r="D223" s="64" t="s">
        <v>397</v>
      </c>
      <c r="E223" s="3"/>
      <c r="F223" s="3"/>
      <c r="G223" s="66">
        <v>0</v>
      </c>
    </row>
    <row r="224" spans="1:7" ht="13.5" thickBot="1">
      <c r="A224" s="3"/>
      <c r="B224" s="3"/>
      <c r="C224" s="3"/>
      <c r="D224" s="64" t="s">
        <v>398</v>
      </c>
      <c r="E224" s="3"/>
      <c r="F224" s="3"/>
      <c r="G224" s="67">
        <v>0</v>
      </c>
    </row>
    <row r="225" spans="1:7">
      <c r="A225" s="3"/>
      <c r="B225" s="3"/>
      <c r="C225" s="64" t="s">
        <v>399</v>
      </c>
      <c r="D225" s="3"/>
      <c r="E225" s="3"/>
      <c r="F225" s="3"/>
      <c r="G225" s="66">
        <f>ROUND(SUM(G217:G224),5)</f>
        <v>1254</v>
      </c>
    </row>
    <row r="226" spans="1:7">
      <c r="A226" s="3"/>
      <c r="B226" s="3"/>
      <c r="C226" s="64" t="s">
        <v>18</v>
      </c>
      <c r="D226" s="3"/>
      <c r="E226" s="3"/>
      <c r="F226" s="3"/>
      <c r="G226" s="58"/>
    </row>
    <row r="227" spans="1:7">
      <c r="A227" s="3"/>
      <c r="B227" s="3"/>
      <c r="C227" s="3"/>
      <c r="D227" s="64" t="s">
        <v>400</v>
      </c>
      <c r="E227" s="3"/>
      <c r="F227" s="3"/>
      <c r="G227" s="66">
        <v>5400</v>
      </c>
    </row>
    <row r="228" spans="1:7">
      <c r="A228" s="3"/>
      <c r="B228" s="3"/>
      <c r="C228" s="3"/>
      <c r="D228" s="64" t="s">
        <v>401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402</v>
      </c>
      <c r="E229" s="3"/>
      <c r="F229" s="3"/>
      <c r="G229" s="66">
        <v>0</v>
      </c>
    </row>
    <row r="230" spans="1:7">
      <c r="A230" s="3"/>
      <c r="B230" s="3"/>
      <c r="C230" s="3"/>
      <c r="D230" s="64" t="s">
        <v>403</v>
      </c>
      <c r="E230" s="3"/>
      <c r="F230" s="3"/>
      <c r="G230" s="66">
        <v>0</v>
      </c>
    </row>
    <row r="231" spans="1:7" ht="13.5" thickBot="1">
      <c r="A231" s="3"/>
      <c r="B231" s="3"/>
      <c r="C231" s="3"/>
      <c r="D231" s="64" t="s">
        <v>404</v>
      </c>
      <c r="E231" s="3"/>
      <c r="F231" s="3"/>
      <c r="G231" s="67">
        <v>0</v>
      </c>
    </row>
    <row r="232" spans="1:7">
      <c r="A232" s="3"/>
      <c r="B232" s="3"/>
      <c r="C232" s="64" t="s">
        <v>405</v>
      </c>
      <c r="D232" s="3"/>
      <c r="E232" s="3"/>
      <c r="F232" s="3"/>
      <c r="G232" s="66">
        <f>ROUND(SUM(G226:G231),5)</f>
        <v>5400</v>
      </c>
    </row>
    <row r="233" spans="1:7">
      <c r="A233" s="3"/>
      <c r="B233" s="3"/>
      <c r="C233" s="64" t="s">
        <v>406</v>
      </c>
      <c r="D233" s="3"/>
      <c r="E233" s="3"/>
      <c r="F233" s="3"/>
      <c r="G233" s="58"/>
    </row>
    <row r="234" spans="1:7">
      <c r="A234" s="3"/>
      <c r="B234" s="3"/>
      <c r="C234" s="3"/>
      <c r="D234" s="64" t="s">
        <v>407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408</v>
      </c>
      <c r="E235" s="3"/>
      <c r="F235" s="3"/>
      <c r="G235" s="66">
        <v>0</v>
      </c>
    </row>
    <row r="236" spans="1:7">
      <c r="A236" s="3"/>
      <c r="B236" s="3"/>
      <c r="C236" s="3"/>
      <c r="D236" s="64" t="s">
        <v>409</v>
      </c>
      <c r="E236" s="3"/>
      <c r="F236" s="3"/>
      <c r="G236" s="66">
        <v>0</v>
      </c>
    </row>
    <row r="237" spans="1:7" s="14" customFormat="1">
      <c r="A237" s="3"/>
      <c r="B237" s="3"/>
      <c r="C237" s="3"/>
      <c r="D237" s="64" t="s">
        <v>410</v>
      </c>
      <c r="E237" s="3"/>
      <c r="F237" s="3"/>
      <c r="G237" s="58"/>
    </row>
    <row r="238" spans="1:7">
      <c r="A238" s="3"/>
      <c r="B238" s="3"/>
      <c r="C238" s="3"/>
      <c r="D238" s="3"/>
      <c r="E238" s="64" t="s">
        <v>411</v>
      </c>
      <c r="F238" s="3"/>
      <c r="G238" s="66">
        <v>0</v>
      </c>
    </row>
    <row r="239" spans="1:7">
      <c r="A239" s="1"/>
      <c r="B239" s="1"/>
      <c r="C239" s="3"/>
      <c r="D239" s="3"/>
      <c r="E239" s="64" t="s">
        <v>412</v>
      </c>
      <c r="F239" s="1"/>
      <c r="G239" s="66">
        <v>0</v>
      </c>
    </row>
    <row r="240" spans="1:7">
      <c r="A240" s="1"/>
      <c r="B240" s="3"/>
      <c r="C240" s="1"/>
      <c r="D240" s="3"/>
      <c r="E240" s="64" t="s">
        <v>413</v>
      </c>
      <c r="F240" s="1"/>
      <c r="G240" s="66">
        <v>0</v>
      </c>
    </row>
    <row r="241" spans="1:7">
      <c r="A241" s="3"/>
      <c r="B241" s="1"/>
      <c r="C241" s="1"/>
      <c r="D241" s="3"/>
      <c r="E241" s="64" t="s">
        <v>414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415</v>
      </c>
      <c r="F242" s="1"/>
      <c r="G242" s="66">
        <v>0</v>
      </c>
    </row>
    <row r="243" spans="1:7">
      <c r="A243" s="1"/>
      <c r="B243" s="1"/>
      <c r="C243" s="1"/>
      <c r="D243" s="3"/>
      <c r="E243" s="64" t="s">
        <v>416</v>
      </c>
      <c r="F243" s="1"/>
      <c r="G243" s="66">
        <v>0</v>
      </c>
    </row>
    <row r="244" spans="1:7" ht="13.5" thickBot="1">
      <c r="A244" s="1"/>
      <c r="B244" s="1"/>
      <c r="C244" s="1"/>
      <c r="D244" s="3"/>
      <c r="E244" s="64" t="s">
        <v>417</v>
      </c>
      <c r="F244" s="1"/>
      <c r="G244" s="67">
        <v>0</v>
      </c>
    </row>
    <row r="245" spans="1:7">
      <c r="A245" s="1"/>
      <c r="B245" s="1"/>
      <c r="C245" s="1"/>
      <c r="D245" s="64" t="s">
        <v>418</v>
      </c>
      <c r="E245" s="1"/>
      <c r="F245" s="1"/>
      <c r="G245" s="66">
        <f>ROUND(SUM(G237:G244),5)</f>
        <v>0</v>
      </c>
    </row>
    <row r="246" spans="1:7">
      <c r="A246" s="1"/>
      <c r="B246" s="1"/>
      <c r="C246" s="3"/>
      <c r="D246" s="64" t="s">
        <v>419</v>
      </c>
      <c r="E246" s="1"/>
      <c r="F246" s="1"/>
      <c r="G246" s="66">
        <v>0</v>
      </c>
    </row>
    <row r="247" spans="1:7">
      <c r="A247" s="1"/>
      <c r="B247" s="3"/>
      <c r="C247" s="3"/>
      <c r="D247" s="64" t="s">
        <v>420</v>
      </c>
      <c r="E247" s="1"/>
      <c r="F247" s="1"/>
      <c r="G247" s="66">
        <v>0</v>
      </c>
    </row>
    <row r="248" spans="1:7">
      <c r="A248" s="3"/>
      <c r="B248" s="3"/>
      <c r="C248" s="1"/>
      <c r="D248" s="64" t="s">
        <v>421</v>
      </c>
      <c r="E248" s="1"/>
      <c r="F248" s="1"/>
      <c r="G248" s="66">
        <v>0</v>
      </c>
    </row>
    <row r="249" spans="1:7">
      <c r="A249" s="3"/>
      <c r="B249" s="1"/>
      <c r="C249" s="1"/>
      <c r="D249" s="64" t="s">
        <v>422</v>
      </c>
      <c r="E249" s="1"/>
      <c r="F249" s="1"/>
      <c r="G249" s="66">
        <v>0</v>
      </c>
    </row>
    <row r="250" spans="1:7">
      <c r="A250" s="1"/>
      <c r="B250" s="1"/>
      <c r="C250" s="1"/>
      <c r="D250" s="64" t="s">
        <v>423</v>
      </c>
      <c r="E250" s="1"/>
      <c r="F250" s="1"/>
      <c r="G250" s="66">
        <v>0</v>
      </c>
    </row>
    <row r="251" spans="1:7" ht="13.5" thickBot="1">
      <c r="A251" s="1"/>
      <c r="B251" s="1"/>
      <c r="C251" s="3"/>
      <c r="D251" s="64" t="s">
        <v>424</v>
      </c>
      <c r="E251" s="1"/>
      <c r="F251" s="1"/>
      <c r="G251" s="66">
        <v>0</v>
      </c>
    </row>
    <row r="252" spans="1:7" ht="13.5" thickBot="1">
      <c r="A252" s="1"/>
      <c r="B252" s="3"/>
      <c r="C252" s="65" t="s">
        <v>425</v>
      </c>
      <c r="D252" s="1"/>
      <c r="E252" s="1"/>
      <c r="F252" s="1"/>
      <c r="G252" s="70">
        <f>ROUND(SUM(G233:G236)+SUM(G245:G251),5)</f>
        <v>0</v>
      </c>
    </row>
    <row r="253" spans="1:7" ht="13.5" thickBot="1">
      <c r="A253" s="3"/>
      <c r="B253" s="65" t="s">
        <v>20</v>
      </c>
      <c r="C253" s="1"/>
      <c r="D253" s="1"/>
      <c r="E253" s="1"/>
      <c r="F253" s="1"/>
      <c r="G253" s="70">
        <f>ROUND(G40+G58+G75+G82+G128+G142+G163+G216+G225+G232+G252,5)</f>
        <v>45485</v>
      </c>
    </row>
    <row r="254" spans="1:7" ht="13.5" thickBot="1">
      <c r="A254" s="65" t="s">
        <v>21</v>
      </c>
      <c r="B254" s="1"/>
      <c r="C254" s="1"/>
      <c r="D254" s="1"/>
      <c r="E254" s="1"/>
      <c r="F254" s="1"/>
      <c r="G254" s="68">
        <f>ROUND(G39-G253,5)</f>
        <v>7663</v>
      </c>
    </row>
    <row r="255" spans="1:7" ht="13.5" thickTop="1"/>
  </sheetData>
  <pageMargins left="0.75" right="0.75" top="1" bottom="1" header="0.1" footer="0.5"/>
  <pageSetup orientation="portrait" horizontalDpi="300" verticalDpi="300" r:id="rId1"/>
  <headerFooter alignWithMargins="0">
    <oddHeader>&amp;L&amp;"Arial,Bold"&amp;8 4:40 PM
&amp;"Arial,Bold"&amp;8 02/16/18&amp;C&amp;"Arial,Bold"&amp;12 Christ Episcopal Church
&amp;"Arial,Bold"&amp;14 Actual Expenses YTD Last Year (Budget)
&amp;"Arial,Bold"&amp;10 January 2017</oddHeader>
    <oddFooter>&amp;R&amp;"Arial,Bold"&amp;8 Page &amp;P of &amp;N</oddFooter>
  </headerFooter>
  <legacyDrawing r:id="rId2"/>
  <controls>
    <control shapeId="2061313" r:id="rId3" name="FILTER"/>
    <control shapeId="2061314" r:id="rId4" name="HEADER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G25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5" width="2.7109375" style="15" customWidth="1"/>
    <col min="6" max="6" width="38.7109375" style="15" customWidth="1"/>
    <col min="7" max="7" width="11.7109375" style="16" customWidth="1"/>
  </cols>
  <sheetData>
    <row r="1" spans="1:7" s="59" customFormat="1" ht="13.5" thickBot="1">
      <c r="A1" s="6"/>
      <c r="B1" s="6"/>
      <c r="C1" s="6"/>
      <c r="D1" s="6"/>
      <c r="E1" s="6"/>
      <c r="F1" s="6"/>
      <c r="G1" s="63" t="s">
        <v>459</v>
      </c>
    </row>
    <row r="2" spans="1:7" ht="13.5" thickTop="1">
      <c r="A2" s="3"/>
      <c r="B2" s="64" t="s">
        <v>1</v>
      </c>
      <c r="C2" s="3"/>
      <c r="D2" s="3"/>
      <c r="E2" s="3"/>
      <c r="F2" s="3"/>
      <c r="G2" s="58"/>
    </row>
    <row r="3" spans="1:7">
      <c r="A3" s="3"/>
      <c r="B3" s="3"/>
      <c r="C3" s="64" t="s">
        <v>2</v>
      </c>
      <c r="D3" s="3"/>
      <c r="E3" s="3"/>
      <c r="F3" s="3"/>
      <c r="G3" s="58"/>
    </row>
    <row r="4" spans="1:7">
      <c r="A4" s="3"/>
      <c r="B4" s="3"/>
      <c r="C4" s="3"/>
      <c r="D4" s="64" t="s">
        <v>206</v>
      </c>
      <c r="E4" s="3"/>
      <c r="F4" s="3"/>
      <c r="G4" s="66">
        <v>1498</v>
      </c>
    </row>
    <row r="5" spans="1:7">
      <c r="A5" s="3"/>
      <c r="B5" s="3"/>
      <c r="C5" s="3"/>
      <c r="D5" s="64" t="s">
        <v>207</v>
      </c>
      <c r="E5" s="3"/>
      <c r="F5" s="3"/>
      <c r="G5" s="66">
        <v>9432</v>
      </c>
    </row>
    <row r="6" spans="1:7">
      <c r="A6" s="3"/>
      <c r="B6" s="3"/>
      <c r="C6" s="3"/>
      <c r="D6" s="64" t="s">
        <v>208</v>
      </c>
      <c r="E6" s="3"/>
      <c r="F6" s="3"/>
      <c r="G6" s="66">
        <v>0</v>
      </c>
    </row>
    <row r="7" spans="1:7" ht="13.5" thickBot="1">
      <c r="A7" s="3"/>
      <c r="B7" s="3"/>
      <c r="C7" s="3"/>
      <c r="D7" s="64" t="s">
        <v>209</v>
      </c>
      <c r="E7" s="3"/>
      <c r="F7" s="3"/>
      <c r="G7" s="67">
        <v>0</v>
      </c>
    </row>
    <row r="8" spans="1:7">
      <c r="A8" s="3"/>
      <c r="B8" s="3"/>
      <c r="C8" s="64" t="s">
        <v>210</v>
      </c>
      <c r="D8" s="3"/>
      <c r="E8" s="3"/>
      <c r="F8" s="3"/>
      <c r="G8" s="66">
        <f>ROUND(SUM(G3:G7),5)</f>
        <v>10930</v>
      </c>
    </row>
    <row r="9" spans="1:7">
      <c r="A9" s="3"/>
      <c r="B9" s="3"/>
      <c r="C9" s="64" t="s">
        <v>3</v>
      </c>
      <c r="D9" s="3"/>
      <c r="E9" s="3"/>
      <c r="F9" s="3"/>
      <c r="G9" s="58"/>
    </row>
    <row r="10" spans="1:7">
      <c r="A10" s="3"/>
      <c r="B10" s="3"/>
      <c r="C10" s="3"/>
      <c r="D10" s="64" t="s">
        <v>211</v>
      </c>
      <c r="E10" s="3"/>
      <c r="F10" s="3"/>
      <c r="G10" s="66">
        <v>68568</v>
      </c>
    </row>
    <row r="11" spans="1:7">
      <c r="A11" s="3"/>
      <c r="B11" s="3"/>
      <c r="C11" s="3"/>
      <c r="D11" s="64" t="s">
        <v>212</v>
      </c>
      <c r="E11" s="3"/>
      <c r="F11" s="3"/>
      <c r="G11" s="66">
        <v>0</v>
      </c>
    </row>
    <row r="12" spans="1:7">
      <c r="A12" s="3"/>
      <c r="B12" s="3"/>
      <c r="C12" s="3"/>
      <c r="D12" s="64" t="s">
        <v>213</v>
      </c>
      <c r="E12" s="3"/>
      <c r="F12" s="3"/>
      <c r="G12" s="66">
        <v>0</v>
      </c>
    </row>
    <row r="13" spans="1:7" ht="13.5" thickBot="1">
      <c r="A13" s="3"/>
      <c r="B13" s="3"/>
      <c r="C13" s="3"/>
      <c r="D13" s="64" t="s">
        <v>214</v>
      </c>
      <c r="E13" s="3"/>
      <c r="F13" s="3"/>
      <c r="G13" s="67">
        <v>0</v>
      </c>
    </row>
    <row r="14" spans="1:7">
      <c r="A14" s="3"/>
      <c r="B14" s="3"/>
      <c r="C14" s="64" t="s">
        <v>215</v>
      </c>
      <c r="D14" s="3"/>
      <c r="E14" s="3"/>
      <c r="F14" s="3"/>
      <c r="G14" s="66">
        <f>ROUND(SUM(G9:G13),5)</f>
        <v>68568</v>
      </c>
    </row>
    <row r="15" spans="1:7">
      <c r="A15" s="3"/>
      <c r="B15" s="3"/>
      <c r="C15" s="64" t="s">
        <v>216</v>
      </c>
      <c r="D15" s="3"/>
      <c r="E15" s="3"/>
      <c r="F15" s="3"/>
      <c r="G15" s="58"/>
    </row>
    <row r="16" spans="1:7">
      <c r="A16" s="3"/>
      <c r="B16" s="3"/>
      <c r="C16" s="3"/>
      <c r="D16" s="64" t="s">
        <v>217</v>
      </c>
      <c r="E16" s="3"/>
      <c r="F16" s="3"/>
      <c r="G16" s="66">
        <v>308</v>
      </c>
    </row>
    <row r="17" spans="1:7">
      <c r="A17" s="3"/>
      <c r="B17" s="3"/>
      <c r="C17" s="3"/>
      <c r="D17" s="64" t="s">
        <v>218</v>
      </c>
      <c r="E17" s="3"/>
      <c r="F17" s="3"/>
      <c r="G17" s="66">
        <v>225</v>
      </c>
    </row>
    <row r="18" spans="1:7">
      <c r="A18" s="3"/>
      <c r="B18" s="3"/>
      <c r="C18" s="3"/>
      <c r="D18" s="64" t="s">
        <v>219</v>
      </c>
      <c r="E18" s="3"/>
      <c r="F18" s="3"/>
      <c r="G18" s="66">
        <v>0</v>
      </c>
    </row>
    <row r="19" spans="1:7" ht="13.5" thickBot="1">
      <c r="A19" s="3"/>
      <c r="B19" s="3"/>
      <c r="C19" s="3"/>
      <c r="D19" s="64" t="s">
        <v>220</v>
      </c>
      <c r="E19" s="3"/>
      <c r="F19" s="3"/>
      <c r="G19" s="67">
        <v>0</v>
      </c>
    </row>
    <row r="20" spans="1:7">
      <c r="A20" s="3"/>
      <c r="B20" s="3"/>
      <c r="C20" s="64" t="s">
        <v>221</v>
      </c>
      <c r="D20" s="3"/>
      <c r="E20" s="3"/>
      <c r="F20" s="3"/>
      <c r="G20" s="66">
        <f>ROUND(SUM(G15:G19),5)</f>
        <v>533</v>
      </c>
    </row>
    <row r="21" spans="1:7">
      <c r="A21" s="3"/>
      <c r="B21" s="3"/>
      <c r="C21" s="64" t="s">
        <v>4</v>
      </c>
      <c r="D21" s="3"/>
      <c r="E21" s="3"/>
      <c r="F21" s="3"/>
      <c r="G21" s="66">
        <v>3426</v>
      </c>
    </row>
    <row r="22" spans="1:7" s="14" customFormat="1">
      <c r="A22" s="3"/>
      <c r="B22" s="3"/>
      <c r="C22" s="64" t="s">
        <v>5</v>
      </c>
      <c r="D22" s="3"/>
      <c r="E22" s="3"/>
      <c r="F22" s="3"/>
      <c r="G22" s="58"/>
    </row>
    <row r="23" spans="1:7">
      <c r="A23" s="3"/>
      <c r="B23" s="3"/>
      <c r="C23" s="3"/>
      <c r="D23" s="64" t="s">
        <v>222</v>
      </c>
      <c r="E23" s="3"/>
      <c r="F23" s="3"/>
      <c r="G23" s="66">
        <v>0</v>
      </c>
    </row>
    <row r="24" spans="1:7" s="14" customFormat="1">
      <c r="A24" s="3"/>
      <c r="B24" s="3"/>
      <c r="C24" s="3"/>
      <c r="D24" s="64" t="s">
        <v>223</v>
      </c>
      <c r="E24" s="3"/>
      <c r="F24" s="3"/>
      <c r="G24" s="66">
        <v>0</v>
      </c>
    </row>
    <row r="25" spans="1:7" ht="13.5" thickBot="1">
      <c r="A25" s="3"/>
      <c r="B25" s="3"/>
      <c r="C25" s="3"/>
      <c r="D25" s="64" t="s">
        <v>224</v>
      </c>
      <c r="E25" s="3"/>
      <c r="F25" s="3"/>
      <c r="G25" s="67">
        <v>0</v>
      </c>
    </row>
    <row r="26" spans="1:7">
      <c r="A26" s="3"/>
      <c r="B26" s="3"/>
      <c r="C26" s="64" t="s">
        <v>225</v>
      </c>
      <c r="D26" s="3"/>
      <c r="E26" s="3"/>
      <c r="F26" s="3"/>
      <c r="G26" s="66">
        <f>ROUND(SUM(G22:G25),5)</f>
        <v>0</v>
      </c>
    </row>
    <row r="27" spans="1:7">
      <c r="A27" s="3"/>
      <c r="B27" s="3"/>
      <c r="C27" s="64" t="s">
        <v>6</v>
      </c>
      <c r="D27" s="3"/>
      <c r="E27" s="3"/>
      <c r="F27" s="3"/>
      <c r="G27" s="58"/>
    </row>
    <row r="28" spans="1:7">
      <c r="A28" s="3"/>
      <c r="B28" s="3"/>
      <c r="C28" s="3"/>
      <c r="D28" s="64" t="s">
        <v>226</v>
      </c>
      <c r="E28" s="3"/>
      <c r="F28" s="3"/>
      <c r="G28" s="66">
        <v>3</v>
      </c>
    </row>
    <row r="29" spans="1:7">
      <c r="A29" s="3"/>
      <c r="B29" s="3"/>
      <c r="C29" s="3"/>
      <c r="D29" s="64" t="s">
        <v>227</v>
      </c>
      <c r="E29" s="3"/>
      <c r="F29" s="3"/>
      <c r="G29" s="66">
        <v>0</v>
      </c>
    </row>
    <row r="30" spans="1:7" ht="13.5" thickBot="1">
      <c r="A30" s="3"/>
      <c r="B30" s="3"/>
      <c r="C30" s="3"/>
      <c r="D30" s="64" t="s">
        <v>228</v>
      </c>
      <c r="E30" s="3"/>
      <c r="F30" s="3"/>
      <c r="G30" s="67">
        <v>0</v>
      </c>
    </row>
    <row r="31" spans="1:7">
      <c r="A31" s="3"/>
      <c r="B31" s="3"/>
      <c r="C31" s="64" t="s">
        <v>229</v>
      </c>
      <c r="D31" s="3"/>
      <c r="E31" s="3"/>
      <c r="F31" s="3"/>
      <c r="G31" s="66">
        <f>ROUND(SUM(G27:G30),5)</f>
        <v>3</v>
      </c>
    </row>
    <row r="32" spans="1:7">
      <c r="A32" s="3"/>
      <c r="B32" s="3"/>
      <c r="C32" s="64" t="s">
        <v>7</v>
      </c>
      <c r="D32" s="3"/>
      <c r="E32" s="3"/>
      <c r="F32" s="3"/>
      <c r="G32" s="66">
        <v>0</v>
      </c>
    </row>
    <row r="33" spans="1:7">
      <c r="A33" s="3"/>
      <c r="B33" s="3"/>
      <c r="C33" s="64" t="s">
        <v>230</v>
      </c>
      <c r="D33" s="3"/>
      <c r="E33" s="3"/>
      <c r="F33" s="3"/>
      <c r="G33" s="58"/>
    </row>
    <row r="34" spans="1:7">
      <c r="A34" s="3"/>
      <c r="B34" s="3"/>
      <c r="C34" s="3"/>
      <c r="D34" s="64" t="s">
        <v>231</v>
      </c>
      <c r="E34" s="3"/>
      <c r="F34" s="3"/>
      <c r="G34" s="66">
        <v>0</v>
      </c>
    </row>
    <row r="35" spans="1:7">
      <c r="A35" s="3"/>
      <c r="B35" s="3"/>
      <c r="C35" s="3"/>
      <c r="D35" s="64" t="s">
        <v>446</v>
      </c>
      <c r="E35" s="3"/>
      <c r="F35" s="3"/>
      <c r="G35" s="66">
        <v>250</v>
      </c>
    </row>
    <row r="36" spans="1:7" ht="13.5" thickBot="1">
      <c r="A36" s="3"/>
      <c r="B36" s="3"/>
      <c r="C36" s="3"/>
      <c r="D36" s="64" t="s">
        <v>232</v>
      </c>
      <c r="E36" s="3"/>
      <c r="F36" s="3"/>
      <c r="G36" s="66">
        <v>0</v>
      </c>
    </row>
    <row r="37" spans="1:7" ht="13.5" thickBot="1">
      <c r="A37" s="3"/>
      <c r="B37" s="3"/>
      <c r="C37" s="64" t="s">
        <v>233</v>
      </c>
      <c r="D37" s="3"/>
      <c r="E37" s="3"/>
      <c r="F37" s="3"/>
      <c r="G37" s="69">
        <f>ROUND(SUM(G33:G36),5)</f>
        <v>250</v>
      </c>
    </row>
    <row r="38" spans="1:7">
      <c r="A38" s="3"/>
      <c r="B38" s="64" t="s">
        <v>8</v>
      </c>
      <c r="C38" s="3"/>
      <c r="D38" s="3"/>
      <c r="E38" s="3"/>
      <c r="F38" s="3"/>
      <c r="G38" s="66">
        <f>ROUND(G2+G8+G14+SUM(G20:G21)+G26+SUM(G31:G32)+G37,5)</f>
        <v>83710</v>
      </c>
    </row>
    <row r="39" spans="1:7">
      <c r="A39" s="3"/>
      <c r="B39" s="64" t="s">
        <v>9</v>
      </c>
      <c r="C39" s="3"/>
      <c r="D39" s="3"/>
      <c r="E39" s="3"/>
      <c r="F39" s="3"/>
      <c r="G39" s="58"/>
    </row>
    <row r="40" spans="1:7">
      <c r="A40" s="3"/>
      <c r="B40" s="3"/>
      <c r="C40" s="64" t="s">
        <v>10</v>
      </c>
      <c r="D40" s="3"/>
      <c r="E40" s="3"/>
      <c r="F40" s="3"/>
      <c r="G40" s="58"/>
    </row>
    <row r="41" spans="1:7">
      <c r="A41" s="3"/>
      <c r="B41" s="3"/>
      <c r="C41" s="3"/>
      <c r="D41" s="64" t="s">
        <v>234</v>
      </c>
      <c r="E41" s="3"/>
      <c r="F41" s="3"/>
      <c r="G41" s="66">
        <v>1169</v>
      </c>
    </row>
    <row r="42" spans="1:7">
      <c r="A42" s="3"/>
      <c r="B42" s="3"/>
      <c r="C42" s="3"/>
      <c r="D42" s="64" t="s">
        <v>235</v>
      </c>
      <c r="E42" s="3"/>
      <c r="F42" s="3"/>
      <c r="G42" s="66">
        <v>0</v>
      </c>
    </row>
    <row r="43" spans="1:7">
      <c r="A43" s="3"/>
      <c r="B43" s="3"/>
      <c r="C43" s="3"/>
      <c r="D43" s="64" t="s">
        <v>236</v>
      </c>
      <c r="E43" s="3"/>
      <c r="F43" s="3"/>
      <c r="G43" s="58"/>
    </row>
    <row r="44" spans="1:7">
      <c r="A44" s="3"/>
      <c r="B44" s="3"/>
      <c r="C44" s="3"/>
      <c r="D44" s="3"/>
      <c r="E44" s="64" t="s">
        <v>237</v>
      </c>
      <c r="F44" s="3"/>
      <c r="G44" s="66">
        <v>0</v>
      </c>
    </row>
    <row r="45" spans="1:7">
      <c r="A45" s="3"/>
      <c r="B45" s="3"/>
      <c r="C45" s="3"/>
      <c r="D45" s="3"/>
      <c r="E45" s="64" t="s">
        <v>238</v>
      </c>
      <c r="F45" s="3"/>
      <c r="G45" s="66">
        <v>0</v>
      </c>
    </row>
    <row r="46" spans="1:7">
      <c r="A46" s="3"/>
      <c r="B46" s="3"/>
      <c r="C46" s="3"/>
      <c r="D46" s="3"/>
      <c r="E46" s="64" t="s">
        <v>239</v>
      </c>
      <c r="F46" s="3"/>
      <c r="G46" s="66">
        <v>0</v>
      </c>
    </row>
    <row r="47" spans="1:7">
      <c r="A47" s="3"/>
      <c r="B47" s="3"/>
      <c r="C47" s="3"/>
      <c r="D47" s="3"/>
      <c r="E47" s="64" t="s">
        <v>240</v>
      </c>
      <c r="F47" s="3"/>
      <c r="G47" s="66">
        <v>0</v>
      </c>
    </row>
    <row r="48" spans="1:7">
      <c r="A48" s="3"/>
      <c r="B48" s="3"/>
      <c r="C48" s="3"/>
      <c r="D48" s="3"/>
      <c r="E48" s="64" t="s">
        <v>241</v>
      </c>
      <c r="F48" s="3"/>
      <c r="G48" s="66">
        <v>0</v>
      </c>
    </row>
    <row r="49" spans="1:7">
      <c r="A49" s="3"/>
      <c r="B49" s="3"/>
      <c r="C49" s="3"/>
      <c r="D49" s="3"/>
      <c r="E49" s="64" t="s">
        <v>242</v>
      </c>
      <c r="F49" s="3"/>
      <c r="G49" s="66">
        <v>0</v>
      </c>
    </row>
    <row r="50" spans="1:7">
      <c r="A50" s="3"/>
      <c r="B50" s="3"/>
      <c r="C50" s="3"/>
      <c r="D50" s="3"/>
      <c r="E50" s="64" t="s">
        <v>243</v>
      </c>
      <c r="F50" s="3"/>
      <c r="G50" s="66">
        <v>0</v>
      </c>
    </row>
    <row r="51" spans="1:7" ht="13.5" thickBot="1">
      <c r="A51" s="3"/>
      <c r="B51" s="3"/>
      <c r="C51" s="3"/>
      <c r="D51" s="3"/>
      <c r="E51" s="64" t="s">
        <v>244</v>
      </c>
      <c r="F51" s="3"/>
      <c r="G51" s="67">
        <v>0</v>
      </c>
    </row>
    <row r="52" spans="1:7">
      <c r="A52" s="3"/>
      <c r="B52" s="3"/>
      <c r="C52" s="3"/>
      <c r="D52" s="64" t="s">
        <v>245</v>
      </c>
      <c r="E52" s="3"/>
      <c r="F52" s="3"/>
      <c r="G52" s="66">
        <f>ROUND(SUM(G43:G51),5)</f>
        <v>0</v>
      </c>
    </row>
    <row r="53" spans="1:7">
      <c r="A53" s="3"/>
      <c r="B53" s="3"/>
      <c r="C53" s="3"/>
      <c r="D53" s="64" t="s">
        <v>246</v>
      </c>
      <c r="E53" s="3"/>
      <c r="F53" s="3"/>
      <c r="G53" s="66">
        <v>0</v>
      </c>
    </row>
    <row r="54" spans="1:7">
      <c r="A54" s="3"/>
      <c r="B54" s="3"/>
      <c r="C54" s="3"/>
      <c r="D54" s="64" t="s">
        <v>247</v>
      </c>
      <c r="E54" s="3"/>
      <c r="F54" s="3"/>
      <c r="G54" s="66">
        <v>0</v>
      </c>
    </row>
    <row r="55" spans="1:7">
      <c r="A55" s="3"/>
      <c r="B55" s="3"/>
      <c r="C55" s="3"/>
      <c r="D55" s="64" t="s">
        <v>248</v>
      </c>
      <c r="E55" s="3"/>
      <c r="F55" s="3"/>
      <c r="G55" s="66">
        <v>0</v>
      </c>
    </row>
    <row r="56" spans="1:7" ht="13.5" thickBot="1">
      <c r="A56" s="3"/>
      <c r="B56" s="3"/>
      <c r="C56" s="3"/>
      <c r="D56" s="64" t="s">
        <v>249</v>
      </c>
      <c r="E56" s="3"/>
      <c r="F56" s="3"/>
      <c r="G56" s="67">
        <v>0</v>
      </c>
    </row>
    <row r="57" spans="1:7">
      <c r="A57" s="3"/>
      <c r="B57" s="3"/>
      <c r="C57" s="64" t="s">
        <v>250</v>
      </c>
      <c r="D57" s="3"/>
      <c r="E57" s="3"/>
      <c r="F57" s="3"/>
      <c r="G57" s="66">
        <f>ROUND(SUM(G40:G42)+SUM(G52:G56),5)</f>
        <v>1169</v>
      </c>
    </row>
    <row r="58" spans="1:7">
      <c r="A58" s="3"/>
      <c r="B58" s="3"/>
      <c r="C58" s="64" t="s">
        <v>11</v>
      </c>
      <c r="D58" s="3"/>
      <c r="E58" s="3"/>
      <c r="F58" s="3"/>
      <c r="G58" s="58"/>
    </row>
    <row r="59" spans="1:7">
      <c r="A59" s="3"/>
      <c r="B59" s="3"/>
      <c r="C59" s="3"/>
      <c r="D59" s="64" t="s">
        <v>251</v>
      </c>
      <c r="E59" s="3"/>
      <c r="F59" s="3"/>
      <c r="G59" s="58"/>
    </row>
    <row r="60" spans="1:7">
      <c r="A60" s="3"/>
      <c r="B60" s="3"/>
      <c r="C60" s="3"/>
      <c r="D60" s="3"/>
      <c r="E60" s="64" t="s">
        <v>252</v>
      </c>
      <c r="F60" s="3"/>
      <c r="G60" s="66">
        <v>0</v>
      </c>
    </row>
    <row r="61" spans="1:7">
      <c r="A61" s="3"/>
      <c r="B61" s="3"/>
      <c r="C61" s="3"/>
      <c r="D61" s="3"/>
      <c r="E61" s="64" t="s">
        <v>253</v>
      </c>
      <c r="F61" s="3"/>
      <c r="G61" s="66">
        <v>0</v>
      </c>
    </row>
    <row r="62" spans="1:7">
      <c r="A62" s="3"/>
      <c r="B62" s="3"/>
      <c r="C62" s="3"/>
      <c r="D62" s="3"/>
      <c r="E62" s="64" t="s">
        <v>254</v>
      </c>
      <c r="F62" s="3"/>
      <c r="G62" s="66">
        <v>0</v>
      </c>
    </row>
    <row r="63" spans="1:7">
      <c r="A63" s="3"/>
      <c r="B63" s="3"/>
      <c r="C63" s="3"/>
      <c r="D63" s="3"/>
      <c r="E63" s="64" t="s">
        <v>255</v>
      </c>
      <c r="F63" s="3"/>
      <c r="G63" s="66">
        <v>0</v>
      </c>
    </row>
    <row r="64" spans="1:7">
      <c r="A64" s="3"/>
      <c r="B64" s="3"/>
      <c r="C64" s="3"/>
      <c r="D64" s="3"/>
      <c r="E64" s="64" t="s">
        <v>256</v>
      </c>
      <c r="F64" s="3"/>
      <c r="G64" s="66">
        <v>0</v>
      </c>
    </row>
    <row r="65" spans="1:7" ht="13.5" thickBot="1">
      <c r="A65" s="3"/>
      <c r="B65" s="3"/>
      <c r="C65" s="3"/>
      <c r="D65" s="3"/>
      <c r="E65" s="64" t="s">
        <v>257</v>
      </c>
      <c r="F65" s="3"/>
      <c r="G65" s="67">
        <v>137</v>
      </c>
    </row>
    <row r="66" spans="1:7">
      <c r="A66" s="3"/>
      <c r="B66" s="3"/>
      <c r="C66" s="3"/>
      <c r="D66" s="64" t="s">
        <v>258</v>
      </c>
      <c r="E66" s="3"/>
      <c r="F66" s="3"/>
      <c r="G66" s="66">
        <f>ROUND(SUM(G59:G65),5)</f>
        <v>137</v>
      </c>
    </row>
    <row r="67" spans="1:7">
      <c r="A67" s="3"/>
      <c r="B67" s="3"/>
      <c r="C67" s="3"/>
      <c r="D67" s="64" t="s">
        <v>259</v>
      </c>
      <c r="E67" s="3"/>
      <c r="F67" s="3"/>
      <c r="G67" s="66">
        <v>0</v>
      </c>
    </row>
    <row r="68" spans="1:7">
      <c r="A68" s="3"/>
      <c r="B68" s="3"/>
      <c r="C68" s="3"/>
      <c r="D68" s="64" t="s">
        <v>260</v>
      </c>
      <c r="E68" s="3"/>
      <c r="F68" s="3"/>
      <c r="G68" s="66">
        <v>937</v>
      </c>
    </row>
    <row r="69" spans="1:7">
      <c r="A69" s="3"/>
      <c r="B69" s="3"/>
      <c r="C69" s="3"/>
      <c r="D69" s="64" t="s">
        <v>261</v>
      </c>
      <c r="E69" s="3"/>
      <c r="F69" s="3"/>
      <c r="G69" s="66">
        <v>269</v>
      </c>
    </row>
    <row r="70" spans="1:7">
      <c r="A70" s="3"/>
      <c r="B70" s="3"/>
      <c r="C70" s="3"/>
      <c r="D70" s="64" t="s">
        <v>262</v>
      </c>
      <c r="E70" s="3"/>
      <c r="F70" s="3"/>
      <c r="G70" s="66">
        <v>0</v>
      </c>
    </row>
    <row r="71" spans="1:7">
      <c r="A71" s="3"/>
      <c r="B71" s="3"/>
      <c r="C71" s="3"/>
      <c r="D71" s="64" t="s">
        <v>263</v>
      </c>
      <c r="E71" s="3"/>
      <c r="F71" s="3"/>
      <c r="G71" s="66">
        <v>0</v>
      </c>
    </row>
    <row r="72" spans="1:7">
      <c r="A72" s="3"/>
      <c r="B72" s="3"/>
      <c r="C72" s="3"/>
      <c r="D72" s="64" t="s">
        <v>264</v>
      </c>
      <c r="E72" s="3"/>
      <c r="F72" s="3"/>
      <c r="G72" s="66">
        <v>0</v>
      </c>
    </row>
    <row r="73" spans="1:7" ht="13.5" thickBot="1">
      <c r="A73" s="3"/>
      <c r="B73" s="3"/>
      <c r="C73" s="3"/>
      <c r="D73" s="64" t="s">
        <v>265</v>
      </c>
      <c r="E73" s="3"/>
      <c r="F73" s="3"/>
      <c r="G73" s="67">
        <v>0</v>
      </c>
    </row>
    <row r="74" spans="1:7">
      <c r="A74" s="3"/>
      <c r="B74" s="3"/>
      <c r="C74" s="64" t="s">
        <v>266</v>
      </c>
      <c r="D74" s="3"/>
      <c r="E74" s="3"/>
      <c r="F74" s="3"/>
      <c r="G74" s="66">
        <f>ROUND(G58+SUM(G66:G73),5)</f>
        <v>1343</v>
      </c>
    </row>
    <row r="75" spans="1:7">
      <c r="A75" s="3"/>
      <c r="B75" s="3"/>
      <c r="C75" s="64" t="s">
        <v>267</v>
      </c>
      <c r="D75" s="3"/>
      <c r="E75" s="3"/>
      <c r="F75" s="3"/>
      <c r="G75" s="58"/>
    </row>
    <row r="76" spans="1:7">
      <c r="A76" s="3"/>
      <c r="B76" s="3"/>
      <c r="C76" s="3"/>
      <c r="D76" s="64" t="s">
        <v>268</v>
      </c>
      <c r="E76" s="3"/>
      <c r="F76" s="3"/>
      <c r="G76" s="66">
        <v>253</v>
      </c>
    </row>
    <row r="77" spans="1:7">
      <c r="A77" s="3"/>
      <c r="B77" s="3"/>
      <c r="C77" s="3"/>
      <c r="D77" s="64" t="s">
        <v>269</v>
      </c>
      <c r="E77" s="3"/>
      <c r="F77" s="3"/>
      <c r="G77" s="66">
        <v>0</v>
      </c>
    </row>
    <row r="78" spans="1:7">
      <c r="A78" s="3"/>
      <c r="B78" s="3"/>
      <c r="C78" s="3"/>
      <c r="D78" s="64" t="s">
        <v>271</v>
      </c>
      <c r="E78" s="3"/>
      <c r="F78" s="3"/>
      <c r="G78" s="66">
        <v>0</v>
      </c>
    </row>
    <row r="79" spans="1:7">
      <c r="A79" s="3"/>
      <c r="B79" s="3"/>
      <c r="C79" s="3"/>
      <c r="D79" s="64" t="s">
        <v>270</v>
      </c>
      <c r="E79" s="3"/>
      <c r="F79" s="3"/>
      <c r="G79" s="66">
        <v>0</v>
      </c>
    </row>
    <row r="80" spans="1:7" ht="13.5" thickBot="1">
      <c r="A80" s="3"/>
      <c r="B80" s="3"/>
      <c r="C80" s="3"/>
      <c r="D80" s="64" t="s">
        <v>272</v>
      </c>
      <c r="E80" s="3"/>
      <c r="F80" s="3"/>
      <c r="G80" s="67">
        <v>0</v>
      </c>
    </row>
    <row r="81" spans="1:7">
      <c r="A81" s="3"/>
      <c r="B81" s="3"/>
      <c r="C81" s="64" t="s">
        <v>273</v>
      </c>
      <c r="D81" s="3"/>
      <c r="E81" s="3"/>
      <c r="F81" s="3"/>
      <c r="G81" s="66">
        <f>ROUND(SUM(G75:G80),5)</f>
        <v>253</v>
      </c>
    </row>
    <row r="82" spans="1:7">
      <c r="A82" s="3"/>
      <c r="B82" s="3"/>
      <c r="C82" s="64" t="s">
        <v>13</v>
      </c>
      <c r="D82" s="3"/>
      <c r="E82" s="3"/>
      <c r="F82" s="3"/>
      <c r="G82" s="58"/>
    </row>
    <row r="83" spans="1:7">
      <c r="A83" s="3"/>
      <c r="B83" s="3"/>
      <c r="C83" s="3"/>
      <c r="D83" s="64" t="s">
        <v>274</v>
      </c>
      <c r="E83" s="3"/>
      <c r="F83" s="3"/>
      <c r="G83" s="58"/>
    </row>
    <row r="84" spans="1:7">
      <c r="A84" s="3"/>
      <c r="B84" s="3"/>
      <c r="C84" s="3"/>
      <c r="D84" s="3"/>
      <c r="E84" s="64" t="s">
        <v>275</v>
      </c>
      <c r="F84" s="3"/>
      <c r="G84" s="66">
        <v>19637</v>
      </c>
    </row>
    <row r="85" spans="1:7">
      <c r="A85" s="3"/>
      <c r="B85" s="3"/>
      <c r="C85" s="3"/>
      <c r="D85" s="3"/>
      <c r="E85" s="64" t="s">
        <v>276</v>
      </c>
      <c r="F85" s="3"/>
      <c r="G85" s="66">
        <v>23377</v>
      </c>
    </row>
    <row r="86" spans="1:7">
      <c r="A86" s="3"/>
      <c r="B86" s="3"/>
      <c r="C86" s="3"/>
      <c r="D86" s="3"/>
      <c r="E86" s="64" t="s">
        <v>277</v>
      </c>
      <c r="F86" s="3"/>
      <c r="G86" s="66">
        <v>250</v>
      </c>
    </row>
    <row r="87" spans="1:7" ht="13.5" thickBot="1">
      <c r="A87" s="3"/>
      <c r="B87" s="3"/>
      <c r="C87" s="3"/>
      <c r="D87" s="3"/>
      <c r="E87" s="64" t="s">
        <v>278</v>
      </c>
      <c r="F87" s="3"/>
      <c r="G87" s="67">
        <v>0</v>
      </c>
    </row>
    <row r="88" spans="1:7">
      <c r="A88" s="3"/>
      <c r="B88" s="3"/>
      <c r="C88" s="3"/>
      <c r="D88" s="64" t="s">
        <v>279</v>
      </c>
      <c r="E88" s="3"/>
      <c r="F88" s="3"/>
      <c r="G88" s="66">
        <f>ROUND(SUM(G83:G87),5)</f>
        <v>43264</v>
      </c>
    </row>
    <row r="89" spans="1:7">
      <c r="A89" s="3"/>
      <c r="B89" s="3"/>
      <c r="C89" s="3"/>
      <c r="D89" s="64" t="s">
        <v>280</v>
      </c>
      <c r="E89" s="3"/>
      <c r="F89" s="3"/>
      <c r="G89" s="66">
        <v>1788</v>
      </c>
    </row>
    <row r="90" spans="1:7">
      <c r="A90" s="3"/>
      <c r="B90" s="3"/>
      <c r="C90" s="3"/>
      <c r="D90" s="64" t="s">
        <v>281</v>
      </c>
      <c r="E90" s="3"/>
      <c r="F90" s="3"/>
      <c r="G90" s="58"/>
    </row>
    <row r="91" spans="1:7">
      <c r="A91" s="3"/>
      <c r="B91" s="3"/>
      <c r="C91" s="3"/>
      <c r="D91" s="3"/>
      <c r="E91" s="64" t="s">
        <v>282</v>
      </c>
      <c r="F91" s="3"/>
      <c r="G91" s="66">
        <v>3510</v>
      </c>
    </row>
    <row r="92" spans="1:7">
      <c r="A92" s="3"/>
      <c r="B92" s="3"/>
      <c r="C92" s="3"/>
      <c r="D92" s="3"/>
      <c r="E92" s="64" t="s">
        <v>283</v>
      </c>
      <c r="F92" s="3"/>
      <c r="G92" s="66">
        <v>1500</v>
      </c>
    </row>
    <row r="93" spans="1:7" ht="13.5" thickBot="1">
      <c r="A93" s="3"/>
      <c r="B93" s="3"/>
      <c r="C93" s="3"/>
      <c r="D93" s="3"/>
      <c r="E93" s="64" t="s">
        <v>284</v>
      </c>
      <c r="F93" s="3"/>
      <c r="G93" s="67">
        <v>0</v>
      </c>
    </row>
    <row r="94" spans="1:7">
      <c r="A94" s="3"/>
      <c r="B94" s="3"/>
      <c r="C94" s="3"/>
      <c r="D94" s="64" t="s">
        <v>285</v>
      </c>
      <c r="E94" s="3"/>
      <c r="F94" s="3"/>
      <c r="G94" s="66">
        <f>ROUND(SUM(G90:G93),5)</f>
        <v>5010</v>
      </c>
    </row>
    <row r="95" spans="1:7">
      <c r="A95" s="3"/>
      <c r="B95" s="3"/>
      <c r="C95" s="3"/>
      <c r="D95" s="64" t="s">
        <v>286</v>
      </c>
      <c r="E95" s="3"/>
      <c r="F95" s="3"/>
      <c r="G95" s="58"/>
    </row>
    <row r="96" spans="1:7">
      <c r="A96" s="3"/>
      <c r="B96" s="3"/>
      <c r="C96" s="3"/>
      <c r="D96" s="3"/>
      <c r="E96" s="64" t="s">
        <v>287</v>
      </c>
      <c r="F96" s="3"/>
      <c r="G96" s="66">
        <v>0</v>
      </c>
    </row>
    <row r="97" spans="1:7">
      <c r="A97" s="3"/>
      <c r="B97" s="3"/>
      <c r="C97" s="3"/>
      <c r="D97" s="3"/>
      <c r="E97" s="64" t="s">
        <v>288</v>
      </c>
      <c r="F97" s="3"/>
      <c r="G97" s="66">
        <v>0</v>
      </c>
    </row>
    <row r="98" spans="1:7" ht="13.5" thickBot="1">
      <c r="A98" s="3"/>
      <c r="B98" s="3"/>
      <c r="C98" s="3"/>
      <c r="D98" s="3"/>
      <c r="E98" s="64" t="s">
        <v>289</v>
      </c>
      <c r="F98" s="3"/>
      <c r="G98" s="67">
        <v>0</v>
      </c>
    </row>
    <row r="99" spans="1:7">
      <c r="A99" s="3"/>
      <c r="B99" s="3"/>
      <c r="C99" s="3"/>
      <c r="D99" s="64" t="s">
        <v>290</v>
      </c>
      <c r="E99" s="3"/>
      <c r="F99" s="3"/>
      <c r="G99" s="66">
        <f>ROUND(SUM(G95:G98),5)</f>
        <v>0</v>
      </c>
    </row>
    <row r="100" spans="1:7">
      <c r="A100" s="3"/>
      <c r="B100" s="3"/>
      <c r="C100" s="3"/>
      <c r="D100" s="64" t="s">
        <v>291</v>
      </c>
      <c r="E100" s="3"/>
      <c r="F100" s="3"/>
      <c r="G100" s="58"/>
    </row>
    <row r="101" spans="1:7">
      <c r="A101" s="3"/>
      <c r="B101" s="3"/>
      <c r="C101" s="3"/>
      <c r="D101" s="3"/>
      <c r="E101" s="64" t="s">
        <v>292</v>
      </c>
      <c r="F101" s="3"/>
      <c r="G101" s="58"/>
    </row>
    <row r="102" spans="1:7">
      <c r="A102" s="3"/>
      <c r="B102" s="3"/>
      <c r="C102" s="3"/>
      <c r="D102" s="3"/>
      <c r="E102" s="3"/>
      <c r="F102" s="64" t="s">
        <v>293</v>
      </c>
      <c r="G102" s="66">
        <v>367</v>
      </c>
    </row>
    <row r="103" spans="1:7">
      <c r="A103" s="3"/>
      <c r="B103" s="3"/>
      <c r="C103" s="3"/>
      <c r="D103" s="3"/>
      <c r="E103" s="3"/>
      <c r="F103" s="64" t="s">
        <v>294</v>
      </c>
      <c r="G103" s="66">
        <v>2500</v>
      </c>
    </row>
    <row r="104" spans="1:7" ht="13.5" thickBot="1">
      <c r="A104" s="3"/>
      <c r="B104" s="3"/>
      <c r="C104" s="3"/>
      <c r="D104" s="3"/>
      <c r="E104" s="3"/>
      <c r="F104" s="64" t="s">
        <v>295</v>
      </c>
      <c r="G104" s="67">
        <v>0</v>
      </c>
    </row>
    <row r="105" spans="1:7">
      <c r="A105" s="3"/>
      <c r="B105" s="3"/>
      <c r="C105" s="3"/>
      <c r="D105" s="3"/>
      <c r="E105" s="64" t="s">
        <v>296</v>
      </c>
      <c r="F105" s="3"/>
      <c r="G105" s="66">
        <f>ROUND(SUM(G101:G104),5)</f>
        <v>2867</v>
      </c>
    </row>
    <row r="106" spans="1:7">
      <c r="A106" s="3"/>
      <c r="B106" s="3"/>
      <c r="C106" s="3"/>
      <c r="D106" s="3"/>
      <c r="E106" s="64" t="s">
        <v>297</v>
      </c>
      <c r="F106" s="3"/>
      <c r="G106" s="58"/>
    </row>
    <row r="107" spans="1:7">
      <c r="A107" s="3"/>
      <c r="B107" s="3"/>
      <c r="C107" s="3"/>
      <c r="D107" s="3"/>
      <c r="E107" s="3"/>
      <c r="F107" s="64" t="s">
        <v>298</v>
      </c>
      <c r="G107" s="66">
        <v>0</v>
      </c>
    </row>
    <row r="108" spans="1:7">
      <c r="A108" s="3"/>
      <c r="B108" s="3"/>
      <c r="C108" s="3"/>
      <c r="D108" s="3"/>
      <c r="E108" s="3"/>
      <c r="F108" s="64" t="s">
        <v>299</v>
      </c>
      <c r="G108" s="66">
        <v>0</v>
      </c>
    </row>
    <row r="109" spans="1:7" ht="13.5" thickBot="1">
      <c r="A109" s="3"/>
      <c r="B109" s="3"/>
      <c r="C109" s="3"/>
      <c r="D109" s="3"/>
      <c r="E109" s="3"/>
      <c r="F109" s="64" t="s">
        <v>300</v>
      </c>
      <c r="G109" s="67">
        <v>0</v>
      </c>
    </row>
    <row r="110" spans="1:7">
      <c r="A110" s="3"/>
      <c r="B110" s="3"/>
      <c r="C110" s="3"/>
      <c r="D110" s="3"/>
      <c r="E110" s="64" t="s">
        <v>301</v>
      </c>
      <c r="F110" s="3"/>
      <c r="G110" s="66">
        <f>ROUND(SUM(G106:G109),5)</f>
        <v>0</v>
      </c>
    </row>
    <row r="111" spans="1:7">
      <c r="A111" s="3"/>
      <c r="B111" s="3"/>
      <c r="C111" s="3"/>
      <c r="D111" s="3"/>
      <c r="E111" s="64" t="s">
        <v>302</v>
      </c>
      <c r="F111" s="3"/>
      <c r="G111" s="58"/>
    </row>
    <row r="112" spans="1:7">
      <c r="A112" s="3"/>
      <c r="B112" s="3"/>
      <c r="C112" s="3"/>
      <c r="D112" s="3"/>
      <c r="E112" s="3"/>
      <c r="F112" s="64" t="s">
        <v>303</v>
      </c>
      <c r="G112" s="66">
        <v>0</v>
      </c>
    </row>
    <row r="113" spans="1:7">
      <c r="A113" s="3"/>
      <c r="B113" s="3"/>
      <c r="C113" s="3"/>
      <c r="D113" s="3"/>
      <c r="E113" s="3"/>
      <c r="F113" s="64" t="s">
        <v>304</v>
      </c>
      <c r="G113" s="66">
        <v>0</v>
      </c>
    </row>
    <row r="114" spans="1:7" ht="13.5" thickBot="1">
      <c r="A114" s="3"/>
      <c r="B114" s="3"/>
      <c r="C114" s="3"/>
      <c r="D114" s="3"/>
      <c r="E114" s="3"/>
      <c r="F114" s="64" t="s">
        <v>305</v>
      </c>
      <c r="G114" s="67">
        <v>0</v>
      </c>
    </row>
    <row r="115" spans="1:7">
      <c r="A115" s="3"/>
      <c r="B115" s="3"/>
      <c r="C115" s="3"/>
      <c r="D115" s="3"/>
      <c r="E115" s="64" t="s">
        <v>306</v>
      </c>
      <c r="F115" s="3"/>
      <c r="G115" s="66">
        <f>ROUND(SUM(G111:G114),5)</f>
        <v>0</v>
      </c>
    </row>
    <row r="116" spans="1:7">
      <c r="A116" s="3"/>
      <c r="B116" s="3"/>
      <c r="C116" s="3"/>
      <c r="D116" s="3"/>
      <c r="E116" s="64" t="s">
        <v>307</v>
      </c>
      <c r="F116" s="3"/>
      <c r="G116" s="66">
        <v>0</v>
      </c>
    </row>
    <row r="117" spans="1:7">
      <c r="A117" s="3"/>
      <c r="B117" s="3"/>
      <c r="C117" s="3"/>
      <c r="D117" s="3"/>
      <c r="E117" s="64" t="s">
        <v>308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309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310</v>
      </c>
      <c r="F119" s="3"/>
      <c r="G119" s="66">
        <v>25</v>
      </c>
    </row>
    <row r="120" spans="1:7">
      <c r="A120" s="3"/>
      <c r="B120" s="3"/>
      <c r="C120" s="3"/>
      <c r="D120" s="3"/>
      <c r="E120" s="64" t="s">
        <v>311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312</v>
      </c>
      <c r="F121" s="3"/>
      <c r="G121" s="66">
        <v>0</v>
      </c>
    </row>
    <row r="122" spans="1:7" ht="13.5" thickBot="1">
      <c r="A122" s="3"/>
      <c r="B122" s="3"/>
      <c r="C122" s="3"/>
      <c r="D122" s="3"/>
      <c r="E122" s="64" t="s">
        <v>313</v>
      </c>
      <c r="F122" s="3"/>
      <c r="G122" s="67">
        <v>0</v>
      </c>
    </row>
    <row r="123" spans="1:7">
      <c r="A123" s="3"/>
      <c r="B123" s="3"/>
      <c r="C123" s="3"/>
      <c r="D123" s="64" t="s">
        <v>314</v>
      </c>
      <c r="E123" s="3"/>
      <c r="F123" s="3"/>
      <c r="G123" s="66">
        <f>ROUND(G100+G105+G110+SUM(G115:G122),5)</f>
        <v>2892</v>
      </c>
    </row>
    <row r="124" spans="1:7">
      <c r="A124" s="3"/>
      <c r="B124" s="3"/>
      <c r="C124" s="3"/>
      <c r="D124" s="64" t="s">
        <v>438</v>
      </c>
      <c r="E124" s="3"/>
      <c r="F124" s="3"/>
      <c r="G124" s="66">
        <v>0</v>
      </c>
    </row>
    <row r="125" spans="1:7">
      <c r="A125" s="3"/>
      <c r="B125" s="3"/>
      <c r="C125" s="3"/>
      <c r="D125" s="64" t="s">
        <v>315</v>
      </c>
      <c r="E125" s="3"/>
      <c r="F125" s="3"/>
      <c r="G125" s="66">
        <v>0</v>
      </c>
    </row>
    <row r="126" spans="1:7" ht="13.5" thickBot="1">
      <c r="A126" s="3"/>
      <c r="B126" s="3"/>
      <c r="C126" s="3"/>
      <c r="D126" s="64" t="s">
        <v>316</v>
      </c>
      <c r="E126" s="3"/>
      <c r="F126" s="3"/>
      <c r="G126" s="67">
        <v>0</v>
      </c>
    </row>
    <row r="127" spans="1:7">
      <c r="A127" s="3"/>
      <c r="B127" s="3"/>
      <c r="C127" s="64" t="s">
        <v>317</v>
      </c>
      <c r="D127" s="3"/>
      <c r="E127" s="3"/>
      <c r="F127" s="3"/>
      <c r="G127" s="66">
        <f>ROUND(G82+SUM(G88:G89)+G94+G99+SUM(G123:G126),5)</f>
        <v>52954</v>
      </c>
    </row>
    <row r="128" spans="1:7">
      <c r="A128" s="3"/>
      <c r="B128" s="3"/>
      <c r="C128" s="64" t="s">
        <v>14</v>
      </c>
      <c r="D128" s="3"/>
      <c r="E128" s="3"/>
      <c r="F128" s="3"/>
      <c r="G128" s="58"/>
    </row>
    <row r="129" spans="1:7">
      <c r="A129" s="3"/>
      <c r="B129" s="3"/>
      <c r="C129" s="3"/>
      <c r="D129" s="64" t="s">
        <v>318</v>
      </c>
      <c r="E129" s="3"/>
      <c r="F129" s="3"/>
      <c r="G129" s="58"/>
    </row>
    <row r="130" spans="1:7">
      <c r="A130" s="3"/>
      <c r="B130" s="3"/>
      <c r="C130" s="3"/>
      <c r="D130" s="3"/>
      <c r="E130" s="64" t="s">
        <v>319</v>
      </c>
      <c r="F130" s="3"/>
      <c r="G130" s="66">
        <v>0</v>
      </c>
    </row>
    <row r="131" spans="1:7">
      <c r="A131" s="3"/>
      <c r="B131" s="3"/>
      <c r="C131" s="3"/>
      <c r="D131" s="3"/>
      <c r="E131" s="64" t="s">
        <v>320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321</v>
      </c>
      <c r="F132" s="3"/>
      <c r="G132" s="66">
        <v>0</v>
      </c>
    </row>
    <row r="133" spans="1:7" ht="13.5" thickBot="1">
      <c r="A133" s="3"/>
      <c r="B133" s="3"/>
      <c r="C133" s="3"/>
      <c r="D133" s="3"/>
      <c r="E133" s="64" t="s">
        <v>322</v>
      </c>
      <c r="F133" s="3"/>
      <c r="G133" s="67">
        <v>0</v>
      </c>
    </row>
    <row r="134" spans="1:7">
      <c r="A134" s="3"/>
      <c r="B134" s="3"/>
      <c r="C134" s="3"/>
      <c r="D134" s="64" t="s">
        <v>323</v>
      </c>
      <c r="E134" s="3"/>
      <c r="F134" s="3"/>
      <c r="G134" s="66">
        <f>ROUND(SUM(G129:G133),5)</f>
        <v>0</v>
      </c>
    </row>
    <row r="135" spans="1:7">
      <c r="A135" s="3"/>
      <c r="B135" s="3"/>
      <c r="C135" s="3"/>
      <c r="D135" s="64" t="s">
        <v>324</v>
      </c>
      <c r="E135" s="3"/>
      <c r="F135" s="3"/>
      <c r="G135" s="58"/>
    </row>
    <row r="136" spans="1:7">
      <c r="A136" s="3"/>
      <c r="B136" s="3"/>
      <c r="C136" s="3"/>
      <c r="D136" s="3"/>
      <c r="E136" s="64" t="s">
        <v>325</v>
      </c>
      <c r="F136" s="3"/>
      <c r="G136" s="66">
        <v>0</v>
      </c>
    </row>
    <row r="137" spans="1:7">
      <c r="A137" s="3"/>
      <c r="B137" s="3"/>
      <c r="C137" s="3"/>
      <c r="D137" s="3"/>
      <c r="E137" s="64" t="s">
        <v>326</v>
      </c>
      <c r="F137" s="3"/>
      <c r="G137" s="66">
        <v>0</v>
      </c>
    </row>
    <row r="138" spans="1:7" ht="13.5" thickBot="1">
      <c r="A138" s="3"/>
      <c r="B138" s="3"/>
      <c r="C138" s="3"/>
      <c r="D138" s="3"/>
      <c r="E138" s="64" t="s">
        <v>327</v>
      </c>
      <c r="F138" s="3"/>
      <c r="G138" s="67">
        <v>0</v>
      </c>
    </row>
    <row r="139" spans="1:7">
      <c r="A139" s="3"/>
      <c r="B139" s="3"/>
      <c r="C139" s="3"/>
      <c r="D139" s="64" t="s">
        <v>328</v>
      </c>
      <c r="E139" s="3"/>
      <c r="F139" s="3"/>
      <c r="G139" s="66">
        <f>ROUND(SUM(G135:G138),5)</f>
        <v>0</v>
      </c>
    </row>
    <row r="140" spans="1:7" ht="13.5" thickBot="1">
      <c r="A140" s="3"/>
      <c r="B140" s="3"/>
      <c r="C140" s="3"/>
      <c r="D140" s="64" t="s">
        <v>329</v>
      </c>
      <c r="E140" s="3"/>
      <c r="F140" s="3"/>
      <c r="G140" s="67">
        <v>0</v>
      </c>
    </row>
    <row r="141" spans="1:7">
      <c r="A141" s="3"/>
      <c r="B141" s="3"/>
      <c r="C141" s="64" t="s">
        <v>330</v>
      </c>
      <c r="D141" s="3"/>
      <c r="E141" s="3"/>
      <c r="F141" s="3"/>
      <c r="G141" s="66">
        <f>ROUND(G128+G134+SUM(G139:G140),5)</f>
        <v>0</v>
      </c>
    </row>
    <row r="142" spans="1:7">
      <c r="A142" s="3"/>
      <c r="B142" s="3"/>
      <c r="C142" s="64" t="s">
        <v>15</v>
      </c>
      <c r="D142" s="3"/>
      <c r="E142" s="3"/>
      <c r="F142" s="3"/>
      <c r="G142" s="58"/>
    </row>
    <row r="143" spans="1:7">
      <c r="A143" s="3"/>
      <c r="B143" s="3"/>
      <c r="C143" s="3"/>
      <c r="D143" s="64" t="s">
        <v>331</v>
      </c>
      <c r="E143" s="3"/>
      <c r="F143" s="3"/>
      <c r="G143" s="58"/>
    </row>
    <row r="144" spans="1:7">
      <c r="A144" s="3"/>
      <c r="B144" s="3"/>
      <c r="C144" s="3"/>
      <c r="D144" s="3"/>
      <c r="E144" s="64" t="s">
        <v>332</v>
      </c>
      <c r="F144" s="3"/>
      <c r="G144" s="66">
        <v>3856</v>
      </c>
    </row>
    <row r="145" spans="1:7">
      <c r="A145" s="3"/>
      <c r="B145" s="3"/>
      <c r="C145" s="3"/>
      <c r="D145" s="3"/>
      <c r="E145" s="64" t="s">
        <v>333</v>
      </c>
      <c r="F145" s="3"/>
      <c r="G145" s="66">
        <v>237</v>
      </c>
    </row>
    <row r="146" spans="1:7" ht="13.5" thickBot="1">
      <c r="A146" s="3"/>
      <c r="B146" s="3"/>
      <c r="C146" s="3"/>
      <c r="D146" s="3"/>
      <c r="E146" s="64" t="s">
        <v>334</v>
      </c>
      <c r="F146" s="3"/>
      <c r="G146" s="67">
        <v>0</v>
      </c>
    </row>
    <row r="147" spans="1:7">
      <c r="A147" s="3"/>
      <c r="B147" s="3"/>
      <c r="C147" s="3"/>
      <c r="D147" s="64" t="s">
        <v>335</v>
      </c>
      <c r="E147" s="3"/>
      <c r="F147" s="3"/>
      <c r="G147" s="66">
        <f>ROUND(SUM(G143:G146),5)</f>
        <v>4093</v>
      </c>
    </row>
    <row r="148" spans="1:7">
      <c r="A148" s="3"/>
      <c r="B148" s="3"/>
      <c r="C148" s="3"/>
      <c r="D148" s="64" t="s">
        <v>336</v>
      </c>
      <c r="E148" s="3"/>
      <c r="F148" s="3"/>
      <c r="G148" s="66">
        <v>321</v>
      </c>
    </row>
    <row r="149" spans="1:7">
      <c r="A149" s="3"/>
      <c r="B149" s="3"/>
      <c r="C149" s="3"/>
      <c r="D149" s="64" t="s">
        <v>337</v>
      </c>
      <c r="E149" s="3"/>
      <c r="F149" s="3"/>
      <c r="G149" s="58"/>
    </row>
    <row r="150" spans="1:7">
      <c r="A150" s="3"/>
      <c r="B150" s="3"/>
      <c r="C150" s="3"/>
      <c r="D150" s="3"/>
      <c r="E150" s="64" t="s">
        <v>338</v>
      </c>
      <c r="F150" s="3"/>
      <c r="G150" s="66">
        <v>0</v>
      </c>
    </row>
    <row r="151" spans="1:7">
      <c r="A151" s="3"/>
      <c r="B151" s="3"/>
      <c r="C151" s="3"/>
      <c r="D151" s="3"/>
      <c r="E151" s="64" t="s">
        <v>339</v>
      </c>
      <c r="F151" s="3"/>
      <c r="G151" s="66">
        <v>26</v>
      </c>
    </row>
    <row r="152" spans="1:7" ht="13.5" thickBot="1">
      <c r="A152" s="3"/>
      <c r="B152" s="3"/>
      <c r="C152" s="3"/>
      <c r="D152" s="3"/>
      <c r="E152" s="64" t="s">
        <v>340</v>
      </c>
      <c r="F152" s="3"/>
      <c r="G152" s="67">
        <v>0</v>
      </c>
    </row>
    <row r="153" spans="1:7">
      <c r="A153" s="3"/>
      <c r="B153" s="3"/>
      <c r="C153" s="3"/>
      <c r="D153" s="64" t="s">
        <v>341</v>
      </c>
      <c r="E153" s="3"/>
      <c r="F153" s="3"/>
      <c r="G153" s="66">
        <f>ROUND(SUM(G149:G152),5)</f>
        <v>26</v>
      </c>
    </row>
    <row r="154" spans="1:7">
      <c r="A154" s="3"/>
      <c r="B154" s="3"/>
      <c r="C154" s="3"/>
      <c r="D154" s="64" t="s">
        <v>342</v>
      </c>
      <c r="E154" s="3"/>
      <c r="F154" s="3"/>
      <c r="G154" s="66">
        <v>637</v>
      </c>
    </row>
    <row r="155" spans="1:7">
      <c r="A155" s="3"/>
      <c r="B155" s="3"/>
      <c r="C155" s="3"/>
      <c r="D155" s="64" t="s">
        <v>343</v>
      </c>
      <c r="E155" s="3"/>
      <c r="F155" s="3"/>
      <c r="G155" s="58"/>
    </row>
    <row r="156" spans="1:7">
      <c r="A156" s="3"/>
      <c r="B156" s="3"/>
      <c r="C156" s="3"/>
      <c r="D156" s="3"/>
      <c r="E156" s="64" t="s">
        <v>344</v>
      </c>
      <c r="F156" s="3"/>
      <c r="G156" s="66">
        <v>754</v>
      </c>
    </row>
    <row r="157" spans="1:7">
      <c r="A157" s="3"/>
      <c r="B157" s="3"/>
      <c r="C157" s="3"/>
      <c r="D157" s="3"/>
      <c r="E157" s="64" t="s">
        <v>345</v>
      </c>
      <c r="F157" s="3"/>
      <c r="G157" s="66">
        <v>0</v>
      </c>
    </row>
    <row r="158" spans="1:7" ht="13.5" thickBot="1">
      <c r="A158" s="3"/>
      <c r="B158" s="3"/>
      <c r="C158" s="3"/>
      <c r="D158" s="3"/>
      <c r="E158" s="64" t="s">
        <v>346</v>
      </c>
      <c r="F158" s="3"/>
      <c r="G158" s="67">
        <v>0</v>
      </c>
    </row>
    <row r="159" spans="1:7">
      <c r="A159" s="3"/>
      <c r="B159" s="3"/>
      <c r="C159" s="3"/>
      <c r="D159" s="64" t="s">
        <v>347</v>
      </c>
      <c r="E159" s="3"/>
      <c r="F159" s="3"/>
      <c r="G159" s="66">
        <f>ROUND(SUM(G155:G158),5)</f>
        <v>754</v>
      </c>
    </row>
    <row r="160" spans="1:7">
      <c r="A160" s="3"/>
      <c r="B160" s="3"/>
      <c r="C160" s="3"/>
      <c r="D160" s="64" t="s">
        <v>348</v>
      </c>
      <c r="E160" s="3"/>
      <c r="F160" s="3"/>
      <c r="G160" s="66">
        <v>0</v>
      </c>
    </row>
    <row r="161" spans="1:7" ht="13.5" thickBot="1">
      <c r="A161" s="3"/>
      <c r="B161" s="3"/>
      <c r="C161" s="3"/>
      <c r="D161" s="64" t="s">
        <v>349</v>
      </c>
      <c r="E161" s="3"/>
      <c r="F161" s="3"/>
      <c r="G161" s="67">
        <v>0</v>
      </c>
    </row>
    <row r="162" spans="1:7">
      <c r="A162" s="3"/>
      <c r="B162" s="3"/>
      <c r="C162" s="64" t="s">
        <v>350</v>
      </c>
      <c r="D162" s="3"/>
      <c r="E162" s="3"/>
      <c r="F162" s="3"/>
      <c r="G162" s="66">
        <f>ROUND(G142+SUM(G147:G148)+SUM(G153:G154)+SUM(G159:G161),5)</f>
        <v>5831</v>
      </c>
    </row>
    <row r="163" spans="1:7">
      <c r="A163" s="3"/>
      <c r="B163" s="3"/>
      <c r="C163" s="64" t="s">
        <v>16</v>
      </c>
      <c r="D163" s="3"/>
      <c r="E163" s="3"/>
      <c r="F163" s="3"/>
      <c r="G163" s="58"/>
    </row>
    <row r="164" spans="1:7">
      <c r="A164" s="3"/>
      <c r="B164" s="3"/>
      <c r="C164" s="3"/>
      <c r="D164" s="64" t="s">
        <v>351</v>
      </c>
      <c r="E164" s="3"/>
      <c r="F164" s="3"/>
      <c r="G164" s="66">
        <v>0</v>
      </c>
    </row>
    <row r="165" spans="1:7">
      <c r="A165" s="3"/>
      <c r="B165" s="3"/>
      <c r="C165" s="3"/>
      <c r="D165" s="64" t="s">
        <v>352</v>
      </c>
      <c r="E165" s="3"/>
      <c r="F165" s="3"/>
      <c r="G165" s="58"/>
    </row>
    <row r="166" spans="1:7">
      <c r="A166" s="3"/>
      <c r="B166" s="3"/>
      <c r="C166" s="3"/>
      <c r="D166" s="3"/>
      <c r="E166" s="64" t="s">
        <v>353</v>
      </c>
      <c r="F166" s="3"/>
      <c r="G166" s="66">
        <v>2550</v>
      </c>
    </row>
    <row r="167" spans="1:7">
      <c r="A167" s="3"/>
      <c r="B167" s="3"/>
      <c r="C167" s="3"/>
      <c r="D167" s="3"/>
      <c r="E167" s="64" t="s">
        <v>354</v>
      </c>
      <c r="F167" s="3"/>
      <c r="G167" s="66">
        <v>0</v>
      </c>
    </row>
    <row r="168" spans="1:7" ht="13.5" thickBot="1">
      <c r="A168" s="3"/>
      <c r="B168" s="3"/>
      <c r="C168" s="3"/>
      <c r="D168" s="3"/>
      <c r="E168" s="64" t="s">
        <v>355</v>
      </c>
      <c r="F168" s="3"/>
      <c r="G168" s="67">
        <v>0</v>
      </c>
    </row>
    <row r="169" spans="1:7">
      <c r="A169" s="3"/>
      <c r="B169" s="3"/>
      <c r="C169" s="3"/>
      <c r="D169" s="64" t="s">
        <v>356</v>
      </c>
      <c r="E169" s="3"/>
      <c r="F169" s="3"/>
      <c r="G169" s="66">
        <f>ROUND(SUM(G165:G168),5)</f>
        <v>2550</v>
      </c>
    </row>
    <row r="170" spans="1:7">
      <c r="A170" s="3"/>
      <c r="B170" s="3"/>
      <c r="C170" s="3"/>
      <c r="D170" s="64" t="s">
        <v>357</v>
      </c>
      <c r="E170" s="3"/>
      <c r="F170" s="3"/>
      <c r="G170" s="58"/>
    </row>
    <row r="171" spans="1:7">
      <c r="A171" s="3"/>
      <c r="B171" s="3"/>
      <c r="C171" s="3"/>
      <c r="D171" s="3"/>
      <c r="E171" s="64" t="s">
        <v>358</v>
      </c>
      <c r="F171" s="3"/>
      <c r="G171" s="66">
        <v>0</v>
      </c>
    </row>
    <row r="172" spans="1:7">
      <c r="A172" s="3"/>
      <c r="B172" s="3"/>
      <c r="C172" s="3"/>
      <c r="D172" s="3"/>
      <c r="E172" s="64" t="s">
        <v>359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360</v>
      </c>
      <c r="F173" s="3"/>
      <c r="G173" s="66">
        <v>0</v>
      </c>
    </row>
    <row r="174" spans="1:7" ht="13.5" thickBot="1">
      <c r="A174" s="3"/>
      <c r="B174" s="3"/>
      <c r="C174" s="3"/>
      <c r="D174" s="3"/>
      <c r="E174" s="64" t="s">
        <v>361</v>
      </c>
      <c r="F174" s="3"/>
      <c r="G174" s="67">
        <v>0</v>
      </c>
    </row>
    <row r="175" spans="1:7">
      <c r="A175" s="3"/>
      <c r="B175" s="3"/>
      <c r="C175" s="3"/>
      <c r="D175" s="64" t="s">
        <v>362</v>
      </c>
      <c r="E175" s="3"/>
      <c r="F175" s="3"/>
      <c r="G175" s="66">
        <f>ROUND(SUM(G170:G174),5)</f>
        <v>0</v>
      </c>
    </row>
    <row r="176" spans="1:7">
      <c r="A176" s="3"/>
      <c r="B176" s="3"/>
      <c r="C176" s="3"/>
      <c r="D176" s="64" t="s">
        <v>363</v>
      </c>
      <c r="E176" s="3"/>
      <c r="F176" s="3"/>
      <c r="G176" s="58"/>
    </row>
    <row r="177" spans="1:7">
      <c r="A177" s="3"/>
      <c r="B177" s="3"/>
      <c r="C177" s="3"/>
      <c r="D177" s="3"/>
      <c r="E177" s="64" t="s">
        <v>364</v>
      </c>
      <c r="F177" s="3"/>
      <c r="G177" s="66">
        <v>3400</v>
      </c>
    </row>
    <row r="178" spans="1:7">
      <c r="A178" s="3"/>
      <c r="B178" s="3"/>
      <c r="C178" s="3"/>
      <c r="D178" s="3"/>
      <c r="E178" s="64" t="s">
        <v>365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366</v>
      </c>
      <c r="F179" s="3"/>
      <c r="G179" s="66">
        <v>5519</v>
      </c>
    </row>
    <row r="180" spans="1:7">
      <c r="A180" s="3"/>
      <c r="B180" s="3"/>
      <c r="C180" s="3"/>
      <c r="D180" s="3"/>
      <c r="E180" s="64" t="s">
        <v>367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368</v>
      </c>
      <c r="F181" s="3"/>
      <c r="G181" s="66">
        <v>350</v>
      </c>
    </row>
    <row r="182" spans="1:7" ht="13.5" thickBot="1">
      <c r="A182" s="3"/>
      <c r="B182" s="3"/>
      <c r="C182" s="3"/>
      <c r="D182" s="3"/>
      <c r="E182" s="64" t="s">
        <v>369</v>
      </c>
      <c r="F182" s="3"/>
      <c r="G182" s="67">
        <v>0</v>
      </c>
    </row>
    <row r="183" spans="1:7">
      <c r="A183" s="3"/>
      <c r="B183" s="3"/>
      <c r="C183" s="3"/>
      <c r="D183" s="64" t="s">
        <v>370</v>
      </c>
      <c r="E183" s="3"/>
      <c r="F183" s="3"/>
      <c r="G183" s="66">
        <f>ROUND(SUM(G176:G182),5)</f>
        <v>9269</v>
      </c>
    </row>
    <row r="184" spans="1:7">
      <c r="A184" s="3"/>
      <c r="B184" s="3"/>
      <c r="C184" s="3"/>
      <c r="D184" s="64" t="s">
        <v>371</v>
      </c>
      <c r="E184" s="3"/>
      <c r="F184" s="3"/>
      <c r="G184" s="58"/>
    </row>
    <row r="185" spans="1:7">
      <c r="A185" s="3"/>
      <c r="B185" s="3"/>
      <c r="C185" s="3"/>
      <c r="D185" s="3"/>
      <c r="E185" s="64" t="s">
        <v>372</v>
      </c>
      <c r="F185" s="3"/>
      <c r="G185" s="66">
        <v>499</v>
      </c>
    </row>
    <row r="186" spans="1:7">
      <c r="A186" s="3"/>
      <c r="B186" s="3"/>
      <c r="C186" s="3"/>
      <c r="D186" s="3"/>
      <c r="E186" s="64" t="s">
        <v>373</v>
      </c>
      <c r="F186" s="3"/>
      <c r="G186" s="66">
        <v>0</v>
      </c>
    </row>
    <row r="187" spans="1:7">
      <c r="A187" s="3"/>
      <c r="B187" s="3"/>
      <c r="C187" s="3"/>
      <c r="D187" s="3"/>
      <c r="E187" s="64" t="s">
        <v>374</v>
      </c>
      <c r="F187" s="3"/>
      <c r="G187" s="66">
        <v>1000</v>
      </c>
    </row>
    <row r="188" spans="1:7">
      <c r="A188" s="3"/>
      <c r="B188" s="3"/>
      <c r="C188" s="3"/>
      <c r="D188" s="3"/>
      <c r="E188" s="64" t="s">
        <v>375</v>
      </c>
      <c r="F188" s="3"/>
      <c r="G188" s="66">
        <v>0</v>
      </c>
    </row>
    <row r="189" spans="1:7">
      <c r="A189" s="3"/>
      <c r="B189" s="3"/>
      <c r="C189" s="3"/>
      <c r="D189" s="3"/>
      <c r="E189" s="64" t="s">
        <v>376</v>
      </c>
      <c r="F189" s="3"/>
      <c r="G189" s="66">
        <v>738</v>
      </c>
    </row>
    <row r="190" spans="1:7" ht="13.5" thickBot="1">
      <c r="A190" s="3"/>
      <c r="B190" s="3"/>
      <c r="C190" s="3"/>
      <c r="D190" s="3"/>
      <c r="E190" s="64" t="s">
        <v>377</v>
      </c>
      <c r="F190" s="3"/>
      <c r="G190" s="67">
        <v>0</v>
      </c>
    </row>
    <row r="191" spans="1:7">
      <c r="A191" s="3"/>
      <c r="B191" s="3"/>
      <c r="C191" s="3"/>
      <c r="D191" s="64" t="s">
        <v>378</v>
      </c>
      <c r="E191" s="3"/>
      <c r="F191" s="3"/>
      <c r="G191" s="66">
        <f>ROUND(SUM(G184:G190),5)</f>
        <v>2237</v>
      </c>
    </row>
    <row r="192" spans="1:7">
      <c r="A192" s="3"/>
      <c r="B192" s="3"/>
      <c r="C192" s="3"/>
      <c r="D192" s="64" t="s">
        <v>431</v>
      </c>
      <c r="E192" s="3"/>
      <c r="F192" s="3"/>
      <c r="G192" s="58"/>
    </row>
    <row r="193" spans="1:7">
      <c r="A193" s="3"/>
      <c r="B193" s="3"/>
      <c r="C193" s="3"/>
      <c r="D193" s="3"/>
      <c r="E193" s="64" t="s">
        <v>432</v>
      </c>
      <c r="F193" s="3"/>
      <c r="G193" s="66">
        <v>0</v>
      </c>
    </row>
    <row r="194" spans="1:7">
      <c r="A194" s="3"/>
      <c r="B194" s="3"/>
      <c r="C194" s="3"/>
      <c r="D194" s="3"/>
      <c r="E194" s="64" t="s">
        <v>433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434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435</v>
      </c>
      <c r="F196" s="3"/>
      <c r="G196" s="66">
        <v>0</v>
      </c>
    </row>
    <row r="197" spans="1:7" ht="13.5" thickBot="1">
      <c r="A197" s="3"/>
      <c r="B197" s="3"/>
      <c r="C197" s="3"/>
      <c r="D197" s="3"/>
      <c r="E197" s="64" t="s">
        <v>436</v>
      </c>
      <c r="F197" s="3"/>
      <c r="G197" s="67">
        <v>0</v>
      </c>
    </row>
    <row r="198" spans="1:7">
      <c r="A198" s="3"/>
      <c r="B198" s="3"/>
      <c r="C198" s="3"/>
      <c r="D198" s="64" t="s">
        <v>437</v>
      </c>
      <c r="E198" s="3"/>
      <c r="F198" s="3"/>
      <c r="G198" s="66">
        <f>ROUND(SUM(G192:G197),5)</f>
        <v>0</v>
      </c>
    </row>
    <row r="199" spans="1:7">
      <c r="A199" s="3"/>
      <c r="B199" s="3"/>
      <c r="C199" s="3"/>
      <c r="D199" s="64" t="s">
        <v>379</v>
      </c>
      <c r="E199" s="3"/>
      <c r="F199" s="3"/>
      <c r="G199" s="58"/>
    </row>
    <row r="200" spans="1:7">
      <c r="A200" s="3"/>
      <c r="B200" s="3"/>
      <c r="C200" s="3"/>
      <c r="D200" s="3"/>
      <c r="E200" s="64" t="s">
        <v>439</v>
      </c>
      <c r="F200" s="3"/>
      <c r="G200" s="66">
        <v>111</v>
      </c>
    </row>
    <row r="201" spans="1:7">
      <c r="A201" s="3"/>
      <c r="B201" s="3"/>
      <c r="C201" s="3"/>
      <c r="D201" s="3"/>
      <c r="E201" s="64" t="s">
        <v>440</v>
      </c>
      <c r="F201" s="3"/>
      <c r="G201" s="66">
        <v>0</v>
      </c>
    </row>
    <row r="202" spans="1:7" ht="13.5" thickBot="1">
      <c r="A202" s="3"/>
      <c r="B202" s="3"/>
      <c r="C202" s="3"/>
      <c r="D202" s="3"/>
      <c r="E202" s="64" t="s">
        <v>441</v>
      </c>
      <c r="F202" s="3"/>
      <c r="G202" s="67">
        <v>0</v>
      </c>
    </row>
    <row r="203" spans="1:7">
      <c r="A203" s="3"/>
      <c r="B203" s="3"/>
      <c r="C203" s="3"/>
      <c r="D203" s="64" t="s">
        <v>442</v>
      </c>
      <c r="E203" s="3"/>
      <c r="F203" s="3"/>
      <c r="G203" s="66">
        <f>ROUND(SUM(G199:G202),5)</f>
        <v>111</v>
      </c>
    </row>
    <row r="204" spans="1:7">
      <c r="A204" s="3"/>
      <c r="B204" s="3"/>
      <c r="C204" s="3"/>
      <c r="D204" s="64" t="s">
        <v>380</v>
      </c>
      <c r="E204" s="3"/>
      <c r="F204" s="3"/>
      <c r="G204" s="58"/>
    </row>
    <row r="205" spans="1:7">
      <c r="A205" s="3"/>
      <c r="B205" s="3"/>
      <c r="C205" s="3"/>
      <c r="D205" s="3"/>
      <c r="E205" s="64" t="s">
        <v>381</v>
      </c>
      <c r="F205" s="3"/>
      <c r="G205" s="66">
        <v>0</v>
      </c>
    </row>
    <row r="206" spans="1:7">
      <c r="A206" s="3"/>
      <c r="B206" s="3"/>
      <c r="C206" s="3"/>
      <c r="D206" s="3"/>
      <c r="E206" s="64" t="s">
        <v>382</v>
      </c>
      <c r="F206" s="3"/>
      <c r="G206" s="66">
        <v>0</v>
      </c>
    </row>
    <row r="207" spans="1:7" ht="13.5" thickBot="1">
      <c r="A207" s="3"/>
      <c r="B207" s="3"/>
      <c r="C207" s="3"/>
      <c r="D207" s="3"/>
      <c r="E207" s="64" t="s">
        <v>383</v>
      </c>
      <c r="F207" s="3"/>
      <c r="G207" s="67">
        <v>0</v>
      </c>
    </row>
    <row r="208" spans="1:7">
      <c r="A208" s="3"/>
      <c r="B208" s="3"/>
      <c r="C208" s="3"/>
      <c r="D208" s="64" t="s">
        <v>384</v>
      </c>
      <c r="E208" s="3"/>
      <c r="F208" s="3"/>
      <c r="G208" s="66">
        <f>ROUND(SUM(G204:G207),5)</f>
        <v>0</v>
      </c>
    </row>
    <row r="209" spans="1:7">
      <c r="A209" s="3"/>
      <c r="B209" s="3"/>
      <c r="C209" s="3"/>
      <c r="D209" s="64" t="s">
        <v>385</v>
      </c>
      <c r="E209" s="3"/>
      <c r="F209" s="3"/>
      <c r="G209" s="58"/>
    </row>
    <row r="210" spans="1:7">
      <c r="A210" s="3"/>
      <c r="B210" s="3"/>
      <c r="C210" s="3"/>
      <c r="D210" s="3"/>
      <c r="E210" s="64" t="s">
        <v>386</v>
      </c>
      <c r="F210" s="3"/>
      <c r="G210" s="66">
        <v>0</v>
      </c>
    </row>
    <row r="211" spans="1:7">
      <c r="A211" s="3"/>
      <c r="B211" s="3"/>
      <c r="C211" s="3"/>
      <c r="D211" s="3"/>
      <c r="E211" s="64" t="s">
        <v>387</v>
      </c>
      <c r="F211" s="3"/>
      <c r="G211" s="66">
        <v>0</v>
      </c>
    </row>
    <row r="212" spans="1:7" ht="13.5" thickBot="1">
      <c r="A212" s="3"/>
      <c r="B212" s="3"/>
      <c r="C212" s="3"/>
      <c r="D212" s="3"/>
      <c r="E212" s="64" t="s">
        <v>388</v>
      </c>
      <c r="F212" s="3"/>
      <c r="G212" s="67">
        <v>0</v>
      </c>
    </row>
    <row r="213" spans="1:7">
      <c r="A213" s="3"/>
      <c r="B213" s="3"/>
      <c r="C213" s="3"/>
      <c r="D213" s="64" t="s">
        <v>389</v>
      </c>
      <c r="E213" s="3"/>
      <c r="F213" s="3"/>
      <c r="G213" s="66">
        <f>ROUND(SUM(G209:G212),5)</f>
        <v>0</v>
      </c>
    </row>
    <row r="214" spans="1:7" ht="13.5" thickBot="1">
      <c r="A214" s="3"/>
      <c r="B214" s="3"/>
      <c r="C214" s="3"/>
      <c r="D214" s="64" t="s">
        <v>390</v>
      </c>
      <c r="E214" s="3"/>
      <c r="F214" s="3"/>
      <c r="G214" s="67">
        <v>0</v>
      </c>
    </row>
    <row r="215" spans="1:7">
      <c r="A215" s="3"/>
      <c r="B215" s="3"/>
      <c r="C215" s="64" t="s">
        <v>391</v>
      </c>
      <c r="D215" s="3"/>
      <c r="E215" s="3"/>
      <c r="F215" s="3"/>
      <c r="G215" s="66">
        <f>ROUND(SUM(G163:G164)+G169+G175+G183+G191+G198+G203+G208+SUM(G213:G214),5)</f>
        <v>14167</v>
      </c>
    </row>
    <row r="216" spans="1:7">
      <c r="A216" s="3"/>
      <c r="B216" s="3"/>
      <c r="C216" s="64" t="s">
        <v>17</v>
      </c>
      <c r="D216" s="3"/>
      <c r="E216" s="3"/>
      <c r="F216" s="3"/>
      <c r="G216" s="58"/>
    </row>
    <row r="217" spans="1:7">
      <c r="A217" s="3"/>
      <c r="B217" s="3"/>
      <c r="C217" s="3"/>
      <c r="D217" s="64" t="s">
        <v>392</v>
      </c>
      <c r="E217" s="3"/>
      <c r="F217" s="3"/>
      <c r="G217" s="66">
        <v>339</v>
      </c>
    </row>
    <row r="218" spans="1:7">
      <c r="A218" s="3"/>
      <c r="B218" s="3"/>
      <c r="C218" s="3"/>
      <c r="D218" s="64" t="s">
        <v>393</v>
      </c>
      <c r="E218" s="3"/>
      <c r="F218" s="3"/>
      <c r="G218" s="66">
        <v>668</v>
      </c>
    </row>
    <row r="219" spans="1:7">
      <c r="A219" s="3"/>
      <c r="B219" s="3"/>
      <c r="C219" s="3"/>
      <c r="D219" s="64" t="s">
        <v>394</v>
      </c>
      <c r="E219" s="3"/>
      <c r="F219" s="3"/>
      <c r="G219" s="66">
        <v>1593</v>
      </c>
    </row>
    <row r="220" spans="1:7">
      <c r="A220" s="3"/>
      <c r="B220" s="3"/>
      <c r="C220" s="3"/>
      <c r="D220" s="64" t="s">
        <v>395</v>
      </c>
      <c r="E220" s="3"/>
      <c r="F220" s="3"/>
      <c r="G220" s="66">
        <v>7</v>
      </c>
    </row>
    <row r="221" spans="1:7">
      <c r="A221" s="3"/>
      <c r="B221" s="3"/>
      <c r="C221" s="3"/>
      <c r="D221" s="64" t="s">
        <v>396</v>
      </c>
      <c r="E221" s="3"/>
      <c r="F221" s="3"/>
      <c r="G221" s="66">
        <v>-527</v>
      </c>
    </row>
    <row r="222" spans="1:7">
      <c r="A222" s="3"/>
      <c r="B222" s="3"/>
      <c r="C222" s="3"/>
      <c r="D222" s="64" t="s">
        <v>397</v>
      </c>
      <c r="E222" s="3"/>
      <c r="F222" s="3"/>
      <c r="G222" s="66">
        <v>0</v>
      </c>
    </row>
    <row r="223" spans="1:7" ht="13.5" thickBot="1">
      <c r="A223" s="3"/>
      <c r="B223" s="3"/>
      <c r="C223" s="3"/>
      <c r="D223" s="64" t="s">
        <v>398</v>
      </c>
      <c r="E223" s="3"/>
      <c r="F223" s="3"/>
      <c r="G223" s="67">
        <v>0</v>
      </c>
    </row>
    <row r="224" spans="1:7">
      <c r="A224" s="3"/>
      <c r="B224" s="3"/>
      <c r="C224" s="64" t="s">
        <v>399</v>
      </c>
      <c r="D224" s="3"/>
      <c r="E224" s="3"/>
      <c r="F224" s="3"/>
      <c r="G224" s="66">
        <f>ROUND(SUM(G216:G223),5)</f>
        <v>2080</v>
      </c>
    </row>
    <row r="225" spans="1:7">
      <c r="A225" s="3"/>
      <c r="B225" s="3"/>
      <c r="C225" s="64" t="s">
        <v>18</v>
      </c>
      <c r="D225" s="3"/>
      <c r="E225" s="3"/>
      <c r="F225" s="3"/>
      <c r="G225" s="58"/>
    </row>
    <row r="226" spans="1:7">
      <c r="A226" s="3"/>
      <c r="B226" s="3"/>
      <c r="C226" s="3"/>
      <c r="D226" s="64" t="s">
        <v>400</v>
      </c>
      <c r="E226" s="3"/>
      <c r="F226" s="3"/>
      <c r="G226" s="66">
        <v>10600</v>
      </c>
    </row>
    <row r="227" spans="1:7">
      <c r="A227" s="3"/>
      <c r="B227" s="3"/>
      <c r="C227" s="3"/>
      <c r="D227" s="64" t="s">
        <v>401</v>
      </c>
      <c r="E227" s="3"/>
      <c r="F227" s="3"/>
      <c r="G227" s="66">
        <v>0</v>
      </c>
    </row>
    <row r="228" spans="1:7">
      <c r="A228" s="3"/>
      <c r="B228" s="3"/>
      <c r="C228" s="3"/>
      <c r="D228" s="64" t="s">
        <v>402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403</v>
      </c>
      <c r="E229" s="3"/>
      <c r="F229" s="3"/>
      <c r="G229" s="66">
        <v>0</v>
      </c>
    </row>
    <row r="230" spans="1:7" ht="13.5" thickBot="1">
      <c r="A230" s="3"/>
      <c r="B230" s="3"/>
      <c r="C230" s="3"/>
      <c r="D230" s="64" t="s">
        <v>404</v>
      </c>
      <c r="E230" s="3"/>
      <c r="F230" s="3"/>
      <c r="G230" s="67">
        <v>0</v>
      </c>
    </row>
    <row r="231" spans="1:7">
      <c r="A231" s="3"/>
      <c r="B231" s="3"/>
      <c r="C231" s="64" t="s">
        <v>405</v>
      </c>
      <c r="D231" s="3"/>
      <c r="E231" s="3"/>
      <c r="F231" s="3"/>
      <c r="G231" s="66">
        <f>ROUND(SUM(G225:G230),5)</f>
        <v>10600</v>
      </c>
    </row>
    <row r="232" spans="1:7">
      <c r="A232" s="3"/>
      <c r="B232" s="3"/>
      <c r="C232" s="64" t="s">
        <v>406</v>
      </c>
      <c r="D232" s="3"/>
      <c r="E232" s="3"/>
      <c r="F232" s="3"/>
      <c r="G232" s="58"/>
    </row>
    <row r="233" spans="1:7">
      <c r="A233" s="3"/>
      <c r="B233" s="3"/>
      <c r="C233" s="3"/>
      <c r="D233" s="64" t="s">
        <v>407</v>
      </c>
      <c r="E233" s="3"/>
      <c r="F233" s="3"/>
      <c r="G233" s="66">
        <v>0</v>
      </c>
    </row>
    <row r="234" spans="1:7">
      <c r="A234" s="3"/>
      <c r="B234" s="3"/>
      <c r="C234" s="3"/>
      <c r="D234" s="64" t="s">
        <v>408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409</v>
      </c>
      <c r="E235" s="3"/>
      <c r="F235" s="3"/>
      <c r="G235" s="66">
        <v>0</v>
      </c>
    </row>
    <row r="236" spans="1:7" s="14" customFormat="1">
      <c r="A236" s="3"/>
      <c r="B236" s="3"/>
      <c r="C236" s="3"/>
      <c r="D236" s="64" t="s">
        <v>410</v>
      </c>
      <c r="E236" s="3"/>
      <c r="F236" s="3"/>
      <c r="G236" s="58"/>
    </row>
    <row r="237" spans="1:7">
      <c r="A237" s="3"/>
      <c r="B237" s="3"/>
      <c r="C237" s="3"/>
      <c r="D237" s="3"/>
      <c r="E237" s="64" t="s">
        <v>411</v>
      </c>
      <c r="F237" s="3"/>
      <c r="G237" s="66">
        <v>283</v>
      </c>
    </row>
    <row r="238" spans="1:7">
      <c r="A238" s="1"/>
      <c r="B238" s="1"/>
      <c r="C238" s="3"/>
      <c r="D238" s="3"/>
      <c r="E238" s="64" t="s">
        <v>412</v>
      </c>
      <c r="F238" s="1"/>
      <c r="G238" s="66">
        <v>0</v>
      </c>
    </row>
    <row r="239" spans="1:7">
      <c r="A239" s="1"/>
      <c r="B239" s="3"/>
      <c r="C239" s="1"/>
      <c r="D239" s="3"/>
      <c r="E239" s="64" t="s">
        <v>413</v>
      </c>
      <c r="F239" s="1"/>
      <c r="G239" s="66">
        <v>0</v>
      </c>
    </row>
    <row r="240" spans="1:7">
      <c r="A240" s="3"/>
      <c r="B240" s="1"/>
      <c r="C240" s="1"/>
      <c r="D240" s="3"/>
      <c r="E240" s="64" t="s">
        <v>414</v>
      </c>
      <c r="F240" s="1"/>
      <c r="G240" s="66">
        <v>0</v>
      </c>
    </row>
    <row r="241" spans="1:7">
      <c r="A241" s="1"/>
      <c r="B241" s="1"/>
      <c r="C241" s="1"/>
      <c r="D241" s="3"/>
      <c r="E241" s="64" t="s">
        <v>415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416</v>
      </c>
      <c r="F242" s="1"/>
      <c r="G242" s="66">
        <v>0</v>
      </c>
    </row>
    <row r="243" spans="1:7" ht="13.5" thickBot="1">
      <c r="A243" s="1"/>
      <c r="B243" s="1"/>
      <c r="C243" s="1"/>
      <c r="D243" s="3"/>
      <c r="E243" s="64" t="s">
        <v>417</v>
      </c>
      <c r="F243" s="1"/>
      <c r="G243" s="67">
        <v>0</v>
      </c>
    </row>
    <row r="244" spans="1:7">
      <c r="A244" s="1"/>
      <c r="B244" s="1"/>
      <c r="C244" s="1"/>
      <c r="D244" s="64" t="s">
        <v>418</v>
      </c>
      <c r="E244" s="1"/>
      <c r="F244" s="1"/>
      <c r="G244" s="66">
        <f>ROUND(SUM(G236:G243),5)</f>
        <v>283</v>
      </c>
    </row>
    <row r="245" spans="1:7">
      <c r="A245" s="1"/>
      <c r="B245" s="1"/>
      <c r="C245" s="3"/>
      <c r="D245" s="64" t="s">
        <v>419</v>
      </c>
      <c r="E245" s="1"/>
      <c r="F245" s="1"/>
      <c r="G245" s="66">
        <v>0</v>
      </c>
    </row>
    <row r="246" spans="1:7">
      <c r="A246" s="1"/>
      <c r="B246" s="3"/>
      <c r="C246" s="3"/>
      <c r="D246" s="64" t="s">
        <v>420</v>
      </c>
      <c r="E246" s="1"/>
      <c r="F246" s="1"/>
      <c r="G246" s="66">
        <v>0</v>
      </c>
    </row>
    <row r="247" spans="1:7">
      <c r="A247" s="3"/>
      <c r="B247" s="3"/>
      <c r="C247" s="1"/>
      <c r="D247" s="64" t="s">
        <v>421</v>
      </c>
      <c r="E247" s="1"/>
      <c r="F247" s="1"/>
      <c r="G247" s="66">
        <v>1000</v>
      </c>
    </row>
    <row r="248" spans="1:7">
      <c r="A248" s="3"/>
      <c r="B248" s="1"/>
      <c r="C248" s="1"/>
      <c r="D248" s="64" t="s">
        <v>422</v>
      </c>
      <c r="E248" s="1"/>
      <c r="F248" s="1"/>
      <c r="G248" s="66">
        <v>0</v>
      </c>
    </row>
    <row r="249" spans="1:7">
      <c r="A249" s="1"/>
      <c r="B249" s="1"/>
      <c r="C249" s="1"/>
      <c r="D249" s="64" t="s">
        <v>423</v>
      </c>
      <c r="E249" s="1"/>
      <c r="F249" s="1"/>
      <c r="G249" s="66">
        <v>0</v>
      </c>
    </row>
    <row r="250" spans="1:7" ht="13.5" thickBot="1">
      <c r="A250" s="1"/>
      <c r="B250" s="1"/>
      <c r="C250" s="3"/>
      <c r="D250" s="64" t="s">
        <v>424</v>
      </c>
      <c r="E250" s="1"/>
      <c r="F250" s="1"/>
      <c r="G250" s="66">
        <v>0</v>
      </c>
    </row>
    <row r="251" spans="1:7" ht="13.5" thickBot="1">
      <c r="A251" s="1"/>
      <c r="B251" s="3"/>
      <c r="C251" s="65" t="s">
        <v>425</v>
      </c>
      <c r="D251" s="1"/>
      <c r="E251" s="1"/>
      <c r="F251" s="1"/>
      <c r="G251" s="70">
        <f>ROUND(SUM(G232:G235)+SUM(G244:G250),5)</f>
        <v>1283</v>
      </c>
    </row>
    <row r="252" spans="1:7" ht="13.5" thickBot="1">
      <c r="A252" s="3"/>
      <c r="B252" s="65" t="s">
        <v>20</v>
      </c>
      <c r="C252" s="1"/>
      <c r="D252" s="1"/>
      <c r="E252" s="1"/>
      <c r="F252" s="1"/>
      <c r="G252" s="70">
        <f>ROUND(G39+G57+G74+G81+G127+G141+G162+G215+G224+G231+G251,5)</f>
        <v>89680</v>
      </c>
    </row>
    <row r="253" spans="1:7" ht="13.5" thickBot="1">
      <c r="A253" s="65" t="s">
        <v>21</v>
      </c>
      <c r="B253" s="1"/>
      <c r="C253" s="1"/>
      <c r="D253" s="1"/>
      <c r="E253" s="1"/>
      <c r="F253" s="1"/>
      <c r="G253" s="68">
        <f>ROUND(G38-G252,5)</f>
        <v>-5970</v>
      </c>
    </row>
    <row r="254" spans="1:7" ht="13.5" thickTop="1"/>
  </sheetData>
  <phoneticPr fontId="0" type="noConversion"/>
  <pageMargins left="0.75" right="0.75" top="1" bottom="1" header="0.1" footer="0.5"/>
  <pageSetup orientation="portrait" horizontalDpi="300" verticalDpi="300" r:id="rId1"/>
  <headerFooter alignWithMargins="0">
    <oddHeader>&amp;L&amp;"Arial,Bold"&amp;8 4:07 PM
&amp;"Arial,Bold"&amp;8 03/16/18&amp;C&amp;"Arial,Bold"&amp;12 Christ Episcopal Church
&amp;"Arial,Bold"&amp;14 Actual Expenses YTD Last Year (Budget)
&amp;"Arial,Bold"&amp;10 January through February 2017</oddHeader>
    <oddFooter>&amp;R&amp;"Arial,Bold"&amp;8 Page &amp;P of &amp;N</oddFooter>
  </headerFooter>
  <legacyDrawing r:id="rId2"/>
  <controls>
    <control shapeId="4098" r:id="rId3" name="HEADER"/>
    <control shapeId="4097" r:id="rId4" name="FILTER"/>
  </control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4"/>
  <sheetViews>
    <sheetView workbookViewId="0">
      <selection sqref="A1:AK64"/>
    </sheetView>
  </sheetViews>
  <sheetFormatPr defaultRowHeight="12.75"/>
  <sheetData>
    <row r="1" spans="1:37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1:37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37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37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</row>
    <row r="46" spans="1:37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1:37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</row>
    <row r="48" spans="1:37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37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</row>
    <row r="51" spans="1:37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</row>
    <row r="53" spans="1:37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</row>
    <row r="55" spans="1:37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</row>
    <row r="56" spans="1:37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</row>
    <row r="57" spans="1:37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</row>
    <row r="58" spans="1:37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</row>
    <row r="59" spans="1:37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</row>
    <row r="60" spans="1:37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</row>
    <row r="61" spans="1:37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</row>
    <row r="62" spans="1:37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</row>
    <row r="63" spans="1:37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</row>
    <row r="64" spans="1:37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163"/>
  <sheetViews>
    <sheetView workbookViewId="0"/>
  </sheetViews>
  <sheetFormatPr defaultRowHeight="12.75"/>
  <cols>
    <col min="1" max="7" width="2.7109375" style="15" customWidth="1"/>
    <col min="8" max="8" width="36.7109375" style="15" customWidth="1"/>
    <col min="9" max="9" width="11.7109375" style="16" customWidth="1"/>
  </cols>
  <sheetData>
    <row r="1" spans="1:9" s="62" customFormat="1">
      <c r="A1" s="60" t="s">
        <v>426</v>
      </c>
      <c r="B1" s="60"/>
      <c r="C1" s="60"/>
      <c r="D1" s="60"/>
      <c r="E1" s="60"/>
      <c r="F1" s="60"/>
      <c r="G1" s="60"/>
      <c r="H1" s="60"/>
      <c r="I1" s="61"/>
    </row>
    <row r="2" spans="1:9" s="59" customFormat="1" ht="13.5" thickBot="1">
      <c r="A2" s="6"/>
      <c r="B2" s="6"/>
      <c r="C2" s="6"/>
      <c r="D2" s="6"/>
      <c r="E2" s="6"/>
      <c r="F2" s="6"/>
      <c r="G2" s="6"/>
      <c r="H2" s="6"/>
      <c r="I2" s="63" t="s">
        <v>455</v>
      </c>
    </row>
    <row r="3" spans="1:9" ht="13.5" thickTop="1">
      <c r="A3" s="64" t="s">
        <v>58</v>
      </c>
      <c r="B3" s="3"/>
      <c r="C3" s="3"/>
      <c r="D3" s="3"/>
      <c r="E3" s="3"/>
      <c r="F3" s="3"/>
      <c r="G3" s="3"/>
      <c r="H3" s="3"/>
      <c r="I3" s="57"/>
    </row>
    <row r="4" spans="1:9">
      <c r="A4" s="3"/>
      <c r="B4" s="64" t="s">
        <v>59</v>
      </c>
      <c r="C4" s="3"/>
      <c r="D4" s="3"/>
      <c r="E4" s="3"/>
      <c r="F4" s="3"/>
      <c r="G4" s="3"/>
      <c r="H4" s="3"/>
      <c r="I4" s="57"/>
    </row>
    <row r="5" spans="1:9">
      <c r="A5" s="3"/>
      <c r="B5" s="3"/>
      <c r="C5" s="64" t="s">
        <v>60</v>
      </c>
      <c r="D5" s="3"/>
      <c r="E5" s="3"/>
      <c r="F5" s="3"/>
      <c r="G5" s="3"/>
      <c r="H5" s="3"/>
      <c r="I5" s="57"/>
    </row>
    <row r="6" spans="1:9">
      <c r="A6" s="3"/>
      <c r="B6" s="3"/>
      <c r="C6" s="3"/>
      <c r="D6" s="64" t="s">
        <v>61</v>
      </c>
      <c r="E6" s="3"/>
      <c r="F6" s="3"/>
      <c r="G6" s="3"/>
      <c r="H6" s="3"/>
      <c r="I6" s="57"/>
    </row>
    <row r="7" spans="1:9">
      <c r="A7" s="3"/>
      <c r="B7" s="3"/>
      <c r="C7" s="3"/>
      <c r="D7" s="3"/>
      <c r="E7" s="64" t="s">
        <v>62</v>
      </c>
      <c r="F7" s="3"/>
      <c r="G7" s="3"/>
      <c r="H7" s="3"/>
      <c r="I7" s="71">
        <v>0</v>
      </c>
    </row>
    <row r="8" spans="1:9">
      <c r="A8" s="3"/>
      <c r="B8" s="3"/>
      <c r="C8" s="3"/>
      <c r="D8" s="3"/>
      <c r="E8" s="64" t="s">
        <v>63</v>
      </c>
      <c r="F8" s="3"/>
      <c r="G8" s="3"/>
      <c r="H8" s="3"/>
      <c r="I8" s="71">
        <v>179658.36</v>
      </c>
    </row>
    <row r="9" spans="1:9">
      <c r="A9" s="3"/>
      <c r="B9" s="3"/>
      <c r="C9" s="3"/>
      <c r="D9" s="3"/>
      <c r="E9" s="64" t="s">
        <v>64</v>
      </c>
      <c r="F9" s="3"/>
      <c r="G9" s="3"/>
      <c r="H9" s="3"/>
      <c r="I9" s="71">
        <v>0</v>
      </c>
    </row>
    <row r="10" spans="1:9">
      <c r="A10" s="3"/>
      <c r="B10" s="3"/>
      <c r="C10" s="3"/>
      <c r="D10" s="3"/>
      <c r="E10" s="64" t="s">
        <v>65</v>
      </c>
      <c r="F10" s="3"/>
      <c r="G10" s="3"/>
      <c r="H10" s="3"/>
      <c r="I10" s="71">
        <v>15962.99</v>
      </c>
    </row>
    <row r="11" spans="1:9">
      <c r="A11" s="3"/>
      <c r="B11" s="3"/>
      <c r="C11" s="3"/>
      <c r="D11" s="3"/>
      <c r="E11" s="64" t="s">
        <v>66</v>
      </c>
      <c r="F11" s="3"/>
      <c r="G11" s="3"/>
      <c r="H11" s="3"/>
      <c r="I11" s="71">
        <v>400</v>
      </c>
    </row>
    <row r="12" spans="1:9">
      <c r="A12" s="3"/>
      <c r="B12" s="3"/>
      <c r="C12" s="3"/>
      <c r="D12" s="3"/>
      <c r="E12" s="64" t="s">
        <v>67</v>
      </c>
      <c r="F12" s="3"/>
      <c r="G12" s="3"/>
      <c r="H12" s="3"/>
      <c r="I12" s="71">
        <v>0</v>
      </c>
    </row>
    <row r="13" spans="1:9">
      <c r="A13" s="3"/>
      <c r="B13" s="3"/>
      <c r="C13" s="3"/>
      <c r="D13" s="3"/>
      <c r="E13" s="64" t="s">
        <v>68</v>
      </c>
      <c r="F13" s="3"/>
      <c r="G13" s="3"/>
      <c r="H13" s="3"/>
      <c r="I13" s="71">
        <v>75</v>
      </c>
    </row>
    <row r="14" spans="1:9" ht="13.5" thickBot="1">
      <c r="A14" s="3"/>
      <c r="B14" s="3"/>
      <c r="C14" s="3"/>
      <c r="D14" s="3"/>
      <c r="E14" s="64" t="s">
        <v>445</v>
      </c>
      <c r="F14" s="3"/>
      <c r="G14" s="3"/>
      <c r="H14" s="3"/>
      <c r="I14" s="73">
        <v>100</v>
      </c>
    </row>
    <row r="15" spans="1:9">
      <c r="A15" s="3"/>
      <c r="B15" s="3"/>
      <c r="C15" s="3"/>
      <c r="D15" s="64" t="s">
        <v>69</v>
      </c>
      <c r="E15" s="3"/>
      <c r="F15" s="3"/>
      <c r="G15" s="3"/>
      <c r="H15" s="3"/>
      <c r="I15" s="71">
        <f>ROUND(SUM(I6:I14),5)</f>
        <v>196196.35</v>
      </c>
    </row>
    <row r="16" spans="1:9">
      <c r="A16" s="3"/>
      <c r="B16" s="3"/>
      <c r="C16" s="3"/>
      <c r="D16" s="64" t="s">
        <v>70</v>
      </c>
      <c r="E16" s="3"/>
      <c r="F16" s="3"/>
      <c r="G16" s="3"/>
      <c r="H16" s="3"/>
      <c r="I16" s="57"/>
    </row>
    <row r="17" spans="1:9">
      <c r="A17" s="3"/>
      <c r="B17" s="3"/>
      <c r="C17" s="3"/>
      <c r="D17" s="3"/>
      <c r="E17" s="64" t="s">
        <v>71</v>
      </c>
      <c r="F17" s="3"/>
      <c r="G17" s="3"/>
      <c r="H17" s="3"/>
      <c r="I17" s="71">
        <v>0</v>
      </c>
    </row>
    <row r="18" spans="1:9">
      <c r="A18" s="3"/>
      <c r="B18" s="3"/>
      <c r="C18" s="3"/>
      <c r="D18" s="3"/>
      <c r="E18" s="64" t="s">
        <v>72</v>
      </c>
      <c r="F18" s="3"/>
      <c r="G18" s="3"/>
      <c r="H18" s="3"/>
      <c r="I18" s="71">
        <v>0</v>
      </c>
    </row>
    <row r="19" spans="1:9">
      <c r="A19" s="3"/>
      <c r="B19" s="3"/>
      <c r="C19" s="3"/>
      <c r="D19" s="3"/>
      <c r="E19" s="64" t="s">
        <v>73</v>
      </c>
      <c r="F19" s="3"/>
      <c r="G19" s="3"/>
      <c r="H19" s="3"/>
      <c r="I19" s="71">
        <v>0</v>
      </c>
    </row>
    <row r="20" spans="1:9" ht="13.5" thickBot="1">
      <c r="A20" s="3"/>
      <c r="B20" s="3"/>
      <c r="C20" s="3"/>
      <c r="D20" s="3"/>
      <c r="E20" s="64" t="s">
        <v>74</v>
      </c>
      <c r="F20" s="3"/>
      <c r="G20" s="3"/>
      <c r="H20" s="3"/>
      <c r="I20" s="73">
        <v>0</v>
      </c>
    </row>
    <row r="21" spans="1:9">
      <c r="A21" s="3"/>
      <c r="B21" s="3"/>
      <c r="C21" s="3"/>
      <c r="D21" s="64" t="s">
        <v>75</v>
      </c>
      <c r="E21" s="3"/>
      <c r="F21" s="3"/>
      <c r="G21" s="3"/>
      <c r="H21" s="3"/>
      <c r="I21" s="71">
        <f>ROUND(SUM(I16:I20),5)</f>
        <v>0</v>
      </c>
    </row>
    <row r="22" spans="1:9">
      <c r="A22" s="3"/>
      <c r="B22" s="3"/>
      <c r="C22" s="3"/>
      <c r="D22" s="64" t="s">
        <v>76</v>
      </c>
      <c r="E22" s="3"/>
      <c r="F22" s="3"/>
      <c r="G22" s="3"/>
      <c r="H22" s="3"/>
      <c r="I22" s="57"/>
    </row>
    <row r="23" spans="1:9">
      <c r="A23" s="3"/>
      <c r="B23" s="3"/>
      <c r="C23" s="3"/>
      <c r="D23" s="3"/>
      <c r="E23" s="64" t="s">
        <v>77</v>
      </c>
      <c r="F23" s="3"/>
      <c r="G23" s="3"/>
      <c r="H23" s="3"/>
      <c r="I23" s="71">
        <v>0</v>
      </c>
    </row>
    <row r="24" spans="1:9">
      <c r="A24" s="3"/>
      <c r="B24" s="3"/>
      <c r="C24" s="3"/>
      <c r="D24" s="3"/>
      <c r="E24" s="64" t="s">
        <v>78</v>
      </c>
      <c r="F24" s="3"/>
      <c r="G24" s="3"/>
      <c r="H24" s="3"/>
      <c r="I24" s="71">
        <v>0</v>
      </c>
    </row>
    <row r="25" spans="1:9">
      <c r="A25" s="3"/>
      <c r="B25" s="3"/>
      <c r="C25" s="3"/>
      <c r="D25" s="3"/>
      <c r="E25" s="64" t="s">
        <v>427</v>
      </c>
      <c r="F25" s="3"/>
      <c r="G25" s="3"/>
      <c r="H25" s="3"/>
      <c r="I25" s="71">
        <v>0</v>
      </c>
    </row>
    <row r="26" spans="1:9">
      <c r="A26" s="3"/>
      <c r="B26" s="3"/>
      <c r="C26" s="3"/>
      <c r="D26" s="3"/>
      <c r="E26" s="64" t="s">
        <v>79</v>
      </c>
      <c r="F26" s="3"/>
      <c r="G26" s="3"/>
      <c r="H26" s="3"/>
      <c r="I26" s="71">
        <v>0</v>
      </c>
    </row>
    <row r="27" spans="1:9">
      <c r="A27" s="3"/>
      <c r="B27" s="3"/>
      <c r="C27" s="3"/>
      <c r="D27" s="3"/>
      <c r="E27" s="64" t="s">
        <v>80</v>
      </c>
      <c r="F27" s="3"/>
      <c r="G27" s="3"/>
      <c r="H27" s="3"/>
      <c r="I27" s="71">
        <v>0</v>
      </c>
    </row>
    <row r="28" spans="1:9">
      <c r="A28" s="3"/>
      <c r="B28" s="3"/>
      <c r="C28" s="3"/>
      <c r="D28" s="3"/>
      <c r="E28" s="64" t="s">
        <v>81</v>
      </c>
      <c r="F28" s="3"/>
      <c r="G28" s="3"/>
      <c r="H28" s="3"/>
      <c r="I28" s="71">
        <v>0</v>
      </c>
    </row>
    <row r="29" spans="1:9">
      <c r="A29" s="3"/>
      <c r="B29" s="3"/>
      <c r="C29" s="3"/>
      <c r="D29" s="3"/>
      <c r="E29" s="64" t="s">
        <v>82</v>
      </c>
      <c r="F29" s="3"/>
      <c r="G29" s="3"/>
      <c r="H29" s="3"/>
      <c r="I29" s="71">
        <v>51897.13</v>
      </c>
    </row>
    <row r="30" spans="1:9">
      <c r="A30" s="3"/>
      <c r="B30" s="3"/>
      <c r="C30" s="3"/>
      <c r="D30" s="3"/>
      <c r="E30" s="64" t="s">
        <v>83</v>
      </c>
      <c r="F30" s="3"/>
      <c r="G30" s="3"/>
      <c r="H30" s="3"/>
      <c r="I30" s="71">
        <v>0</v>
      </c>
    </row>
    <row r="31" spans="1:9" ht="13.5" thickBot="1">
      <c r="A31" s="3"/>
      <c r="B31" s="3"/>
      <c r="C31" s="3"/>
      <c r="D31" s="3"/>
      <c r="E31" s="64" t="s">
        <v>84</v>
      </c>
      <c r="F31" s="3"/>
      <c r="G31" s="3"/>
      <c r="H31" s="3"/>
      <c r="I31" s="73">
        <v>0</v>
      </c>
    </row>
    <row r="32" spans="1:9">
      <c r="A32" s="3"/>
      <c r="B32" s="3"/>
      <c r="C32" s="3"/>
      <c r="D32" s="64" t="s">
        <v>85</v>
      </c>
      <c r="E32" s="3"/>
      <c r="F32" s="3"/>
      <c r="G32" s="3"/>
      <c r="H32" s="3"/>
      <c r="I32" s="71">
        <f>ROUND(SUM(I22:I31),5)</f>
        <v>51897.13</v>
      </c>
    </row>
    <row r="33" spans="1:9">
      <c r="A33" s="3"/>
      <c r="B33" s="3"/>
      <c r="C33" s="3"/>
      <c r="D33" s="64" t="s">
        <v>86</v>
      </c>
      <c r="E33" s="3"/>
      <c r="F33" s="3"/>
      <c r="G33" s="3"/>
      <c r="H33" s="3"/>
      <c r="I33" s="57"/>
    </row>
    <row r="34" spans="1:9">
      <c r="A34" s="3"/>
      <c r="B34" s="3"/>
      <c r="C34" s="3"/>
      <c r="D34" s="3"/>
      <c r="E34" s="64" t="s">
        <v>87</v>
      </c>
      <c r="F34" s="3"/>
      <c r="G34" s="3"/>
      <c r="H34" s="3"/>
      <c r="I34" s="71">
        <v>0</v>
      </c>
    </row>
    <row r="35" spans="1:9" ht="13.5" thickBot="1">
      <c r="A35" s="3"/>
      <c r="B35" s="3"/>
      <c r="C35" s="3"/>
      <c r="D35" s="3"/>
      <c r="E35" s="64" t="s">
        <v>88</v>
      </c>
      <c r="F35" s="3"/>
      <c r="G35" s="3"/>
      <c r="H35" s="3"/>
      <c r="I35" s="73">
        <v>0</v>
      </c>
    </row>
    <row r="36" spans="1:9">
      <c r="A36" s="3"/>
      <c r="B36" s="3"/>
      <c r="C36" s="3"/>
      <c r="D36" s="64" t="s">
        <v>89</v>
      </c>
      <c r="E36" s="3"/>
      <c r="F36" s="3"/>
      <c r="G36" s="3"/>
      <c r="H36" s="3"/>
      <c r="I36" s="71">
        <f>ROUND(SUM(I33:I35),5)</f>
        <v>0</v>
      </c>
    </row>
    <row r="37" spans="1:9">
      <c r="A37" s="3"/>
      <c r="B37" s="3"/>
      <c r="C37" s="3"/>
      <c r="D37" s="64" t="s">
        <v>90</v>
      </c>
      <c r="E37" s="3"/>
      <c r="F37" s="3"/>
      <c r="G37" s="3"/>
      <c r="H37" s="3"/>
      <c r="I37" s="57"/>
    </row>
    <row r="38" spans="1:9">
      <c r="A38" s="3"/>
      <c r="B38" s="3"/>
      <c r="C38" s="3"/>
      <c r="D38" s="3"/>
      <c r="E38" s="64" t="s">
        <v>91</v>
      </c>
      <c r="F38" s="3"/>
      <c r="G38" s="3"/>
      <c r="H38" s="3"/>
      <c r="I38" s="71">
        <v>919.76</v>
      </c>
    </row>
    <row r="39" spans="1:9">
      <c r="A39" s="3"/>
      <c r="B39" s="3"/>
      <c r="C39" s="3"/>
      <c r="D39" s="3"/>
      <c r="E39" s="64" t="s">
        <v>92</v>
      </c>
      <c r="F39" s="3"/>
      <c r="G39" s="3"/>
      <c r="H39" s="3"/>
      <c r="I39" s="71">
        <v>0</v>
      </c>
    </row>
    <row r="40" spans="1:9">
      <c r="A40" s="3"/>
      <c r="B40" s="3"/>
      <c r="C40" s="3"/>
      <c r="D40" s="3"/>
      <c r="E40" s="64" t="s">
        <v>93</v>
      </c>
      <c r="F40" s="3"/>
      <c r="G40" s="3"/>
      <c r="H40" s="3"/>
      <c r="I40" s="71">
        <v>0</v>
      </c>
    </row>
    <row r="41" spans="1:9">
      <c r="A41" s="3"/>
      <c r="B41" s="3"/>
      <c r="C41" s="3"/>
      <c r="D41" s="3"/>
      <c r="E41" s="64" t="s">
        <v>94</v>
      </c>
      <c r="F41" s="3"/>
      <c r="G41" s="3"/>
      <c r="H41" s="3"/>
      <c r="I41" s="71">
        <v>0</v>
      </c>
    </row>
    <row r="42" spans="1:9" ht="13.5" thickBot="1">
      <c r="A42" s="3"/>
      <c r="B42" s="3"/>
      <c r="C42" s="3"/>
      <c r="D42" s="3"/>
      <c r="E42" s="64" t="s">
        <v>95</v>
      </c>
      <c r="F42" s="3"/>
      <c r="G42" s="3"/>
      <c r="H42" s="3"/>
      <c r="I42" s="73">
        <v>3557.84</v>
      </c>
    </row>
    <row r="43" spans="1:9">
      <c r="A43" s="3"/>
      <c r="B43" s="3"/>
      <c r="C43" s="3"/>
      <c r="D43" s="64" t="s">
        <v>96</v>
      </c>
      <c r="E43" s="3"/>
      <c r="F43" s="3"/>
      <c r="G43" s="3"/>
      <c r="H43" s="3"/>
      <c r="I43" s="71">
        <f>ROUND(SUM(I37:I42),5)</f>
        <v>4477.6000000000004</v>
      </c>
    </row>
    <row r="44" spans="1:9">
      <c r="A44" s="3"/>
      <c r="B44" s="3"/>
      <c r="C44" s="3"/>
      <c r="D44" s="64" t="s">
        <v>97</v>
      </c>
      <c r="E44" s="3"/>
      <c r="F44" s="3"/>
      <c r="G44" s="3"/>
      <c r="H44" s="3"/>
      <c r="I44" s="57"/>
    </row>
    <row r="45" spans="1:9" ht="13.5" thickBot="1">
      <c r="A45" s="3"/>
      <c r="B45" s="3"/>
      <c r="C45" s="3"/>
      <c r="D45" s="3"/>
      <c r="E45" s="64" t="s">
        <v>98</v>
      </c>
      <c r="F45" s="3"/>
      <c r="G45" s="3"/>
      <c r="H45" s="3"/>
      <c r="I45" s="71">
        <v>0</v>
      </c>
    </row>
    <row r="46" spans="1:9" ht="13.5" thickBot="1">
      <c r="A46" s="3"/>
      <c r="B46" s="3"/>
      <c r="C46" s="3"/>
      <c r="D46" s="64" t="s">
        <v>99</v>
      </c>
      <c r="E46" s="3"/>
      <c r="F46" s="3"/>
      <c r="G46" s="3"/>
      <c r="H46" s="3"/>
      <c r="I46" s="72">
        <f>ROUND(SUM(I44:I45),5)</f>
        <v>0</v>
      </c>
    </row>
    <row r="47" spans="1:9">
      <c r="A47" s="3"/>
      <c r="B47" s="3"/>
      <c r="C47" s="64" t="s">
        <v>100</v>
      </c>
      <c r="D47" s="3"/>
      <c r="E47" s="3"/>
      <c r="F47" s="3"/>
      <c r="G47" s="3"/>
      <c r="H47" s="3"/>
      <c r="I47" s="71">
        <f>ROUND(I5+I15+I21+I32+I36+I43+I46,5)</f>
        <v>252571.08</v>
      </c>
    </row>
    <row r="48" spans="1:9">
      <c r="A48" s="3"/>
      <c r="B48" s="3"/>
      <c r="C48" s="64" t="s">
        <v>101</v>
      </c>
      <c r="D48" s="3"/>
      <c r="E48" s="3"/>
      <c r="F48" s="3"/>
      <c r="G48" s="3"/>
      <c r="H48" s="3"/>
      <c r="I48" s="57"/>
    </row>
    <row r="49" spans="1:9">
      <c r="A49" s="3"/>
      <c r="B49" s="3"/>
      <c r="C49" s="3"/>
      <c r="D49" s="64" t="s">
        <v>102</v>
      </c>
      <c r="E49" s="3"/>
      <c r="F49" s="3"/>
      <c r="G49" s="3"/>
      <c r="H49" s="3"/>
      <c r="I49" s="57"/>
    </row>
    <row r="50" spans="1:9" ht="13.5" thickBot="1">
      <c r="A50" s="3"/>
      <c r="B50" s="3"/>
      <c r="C50" s="3"/>
      <c r="D50" s="3"/>
      <c r="E50" s="64" t="s">
        <v>103</v>
      </c>
      <c r="F50" s="3"/>
      <c r="G50" s="3"/>
      <c r="H50" s="3"/>
      <c r="I50" s="71">
        <v>0</v>
      </c>
    </row>
    <row r="51" spans="1:9" s="14" customFormat="1" ht="13.5" thickBot="1">
      <c r="A51" s="3"/>
      <c r="B51" s="3"/>
      <c r="C51" s="3"/>
      <c r="D51" s="64" t="s">
        <v>104</v>
      </c>
      <c r="E51" s="3"/>
      <c r="F51" s="3"/>
      <c r="G51" s="3"/>
      <c r="H51" s="3"/>
      <c r="I51" s="74">
        <f>ROUND(SUM(I49:I50),5)</f>
        <v>0</v>
      </c>
    </row>
    <row r="52" spans="1:9" ht="13.5" thickBot="1">
      <c r="A52" s="3"/>
      <c r="B52" s="3"/>
      <c r="C52" s="64" t="s">
        <v>105</v>
      </c>
      <c r="D52" s="3"/>
      <c r="E52" s="3"/>
      <c r="F52" s="3"/>
      <c r="G52" s="3"/>
      <c r="H52" s="3"/>
      <c r="I52" s="72">
        <f>ROUND(I48+I51,5)</f>
        <v>0</v>
      </c>
    </row>
    <row r="53" spans="1:9">
      <c r="A53" s="3"/>
      <c r="B53" s="64" t="s">
        <v>106</v>
      </c>
      <c r="C53" s="3"/>
      <c r="D53" s="3"/>
      <c r="E53" s="3"/>
      <c r="F53" s="3"/>
      <c r="G53" s="3"/>
      <c r="H53" s="3"/>
      <c r="I53" s="71">
        <f>ROUND(I4+I47+I52,5)</f>
        <v>252571.08</v>
      </c>
    </row>
    <row r="54" spans="1:9">
      <c r="A54" s="3"/>
      <c r="B54" s="64" t="s">
        <v>107</v>
      </c>
      <c r="C54" s="3"/>
      <c r="D54" s="3"/>
      <c r="E54" s="3"/>
      <c r="F54" s="3"/>
      <c r="G54" s="3"/>
      <c r="H54" s="3"/>
      <c r="I54" s="57"/>
    </row>
    <row r="55" spans="1:9">
      <c r="A55" s="3"/>
      <c r="B55" s="3"/>
      <c r="C55" s="64" t="s">
        <v>108</v>
      </c>
      <c r="D55" s="3"/>
      <c r="E55" s="3"/>
      <c r="F55" s="3"/>
      <c r="G55" s="3"/>
      <c r="H55" s="3"/>
      <c r="I55" s="57"/>
    </row>
    <row r="56" spans="1:9">
      <c r="A56" s="3"/>
      <c r="B56" s="3"/>
      <c r="C56" s="3"/>
      <c r="D56" s="64" t="s">
        <v>109</v>
      </c>
      <c r="E56" s="3"/>
      <c r="F56" s="3"/>
      <c r="G56" s="3"/>
      <c r="H56" s="3"/>
      <c r="I56" s="71">
        <v>644399.06999999995</v>
      </c>
    </row>
    <row r="57" spans="1:9">
      <c r="A57" s="3"/>
      <c r="B57" s="3"/>
      <c r="C57" s="3"/>
      <c r="D57" s="64" t="s">
        <v>110</v>
      </c>
      <c r="E57" s="3"/>
      <c r="F57" s="3"/>
      <c r="G57" s="3"/>
      <c r="H57" s="3"/>
      <c r="I57" s="71">
        <v>41944</v>
      </c>
    </row>
    <row r="58" spans="1:9">
      <c r="A58" s="3"/>
      <c r="B58" s="3"/>
      <c r="C58" s="3"/>
      <c r="D58" s="64" t="s">
        <v>111</v>
      </c>
      <c r="E58" s="3"/>
      <c r="F58" s="3"/>
      <c r="G58" s="3"/>
      <c r="H58" s="3"/>
      <c r="I58" s="71">
        <v>1359762</v>
      </c>
    </row>
    <row r="59" spans="1:9" ht="13.5" thickBot="1">
      <c r="A59" s="3"/>
      <c r="B59" s="3"/>
      <c r="C59" s="3"/>
      <c r="D59" s="64" t="s">
        <v>112</v>
      </c>
      <c r="E59" s="3"/>
      <c r="F59" s="3"/>
      <c r="G59" s="3"/>
      <c r="H59" s="3"/>
      <c r="I59" s="71">
        <v>101500</v>
      </c>
    </row>
    <row r="60" spans="1:9" ht="13.5" thickBot="1">
      <c r="A60" s="3"/>
      <c r="B60" s="3"/>
      <c r="C60" s="64" t="s">
        <v>113</v>
      </c>
      <c r="D60" s="3"/>
      <c r="E60" s="3"/>
      <c r="F60" s="3"/>
      <c r="G60" s="3"/>
      <c r="H60" s="3"/>
      <c r="I60" s="74">
        <f>ROUND(SUM(I55:I59),5)</f>
        <v>2147605.0699999998</v>
      </c>
    </row>
    <row r="61" spans="1:9" ht="13.5" thickBot="1">
      <c r="A61" s="3"/>
      <c r="B61" s="64" t="s">
        <v>114</v>
      </c>
      <c r="C61" s="3"/>
      <c r="D61" s="3"/>
      <c r="E61" s="3"/>
      <c r="F61" s="3"/>
      <c r="G61" s="3"/>
      <c r="H61" s="3"/>
      <c r="I61" s="74">
        <f>ROUND(I54+I60,5)</f>
        <v>2147605.0699999998</v>
      </c>
    </row>
    <row r="62" spans="1:9" ht="13.5" thickBot="1">
      <c r="A62" s="64" t="s">
        <v>115</v>
      </c>
      <c r="B62" s="3"/>
      <c r="C62" s="3"/>
      <c r="D62" s="3"/>
      <c r="E62" s="3"/>
      <c r="F62" s="3"/>
      <c r="G62" s="3"/>
      <c r="H62" s="3"/>
      <c r="I62" s="75">
        <f>ROUND(I3+I53+I61,5)</f>
        <v>2400176.15</v>
      </c>
    </row>
    <row r="63" spans="1:9" ht="13.5" thickTop="1">
      <c r="A63" s="64" t="s">
        <v>116</v>
      </c>
      <c r="B63" s="3"/>
      <c r="C63" s="3"/>
      <c r="D63" s="3"/>
      <c r="E63" s="3"/>
      <c r="F63" s="3"/>
      <c r="G63" s="3"/>
      <c r="H63" s="3"/>
      <c r="I63" s="57"/>
    </row>
    <row r="64" spans="1:9">
      <c r="A64" s="3"/>
      <c r="B64" s="64" t="s">
        <v>117</v>
      </c>
      <c r="C64" s="3"/>
      <c r="D64" s="3"/>
      <c r="E64" s="3"/>
      <c r="F64" s="3"/>
      <c r="G64" s="3"/>
      <c r="H64" s="3"/>
      <c r="I64" s="57"/>
    </row>
    <row r="65" spans="1:9">
      <c r="A65" s="3"/>
      <c r="B65" s="3"/>
      <c r="C65" s="64" t="s">
        <v>118</v>
      </c>
      <c r="D65" s="3"/>
      <c r="E65" s="3"/>
      <c r="F65" s="3"/>
      <c r="G65" s="3"/>
      <c r="H65" s="3"/>
      <c r="I65" s="57"/>
    </row>
    <row r="66" spans="1:9">
      <c r="A66" s="3"/>
      <c r="B66" s="3"/>
      <c r="C66" s="3"/>
      <c r="D66" s="64" t="s">
        <v>119</v>
      </c>
      <c r="E66" s="3"/>
      <c r="F66" s="3"/>
      <c r="G66" s="3"/>
      <c r="H66" s="3"/>
      <c r="I66" s="57"/>
    </row>
    <row r="67" spans="1:9">
      <c r="A67" s="3"/>
      <c r="B67" s="3"/>
      <c r="C67" s="3"/>
      <c r="D67" s="3"/>
      <c r="E67" s="64" t="s">
        <v>121</v>
      </c>
      <c r="F67" s="3"/>
      <c r="G67" s="3"/>
      <c r="H67" s="3"/>
      <c r="I67" s="71">
        <v>-0.04</v>
      </c>
    </row>
    <row r="68" spans="1:9">
      <c r="A68" s="3"/>
      <c r="B68" s="3"/>
      <c r="C68" s="3"/>
      <c r="D68" s="3"/>
      <c r="E68" s="64" t="s">
        <v>120</v>
      </c>
      <c r="F68" s="3"/>
      <c r="G68" s="3"/>
      <c r="H68" s="3"/>
      <c r="I68" s="71">
        <v>-1270.5999999999999</v>
      </c>
    </row>
    <row r="69" spans="1:9">
      <c r="A69" s="3"/>
      <c r="B69" s="3"/>
      <c r="C69" s="3"/>
      <c r="D69" s="3"/>
      <c r="E69" s="64" t="s">
        <v>122</v>
      </c>
      <c r="F69" s="3"/>
      <c r="G69" s="3"/>
      <c r="H69" s="3"/>
      <c r="I69" s="71">
        <v>-168438.25</v>
      </c>
    </row>
    <row r="70" spans="1:9">
      <c r="A70" s="3"/>
      <c r="B70" s="3"/>
      <c r="C70" s="3"/>
      <c r="D70" s="3"/>
      <c r="E70" s="64" t="s">
        <v>123</v>
      </c>
      <c r="F70" s="3"/>
      <c r="G70" s="3"/>
      <c r="H70" s="3"/>
      <c r="I70" s="57"/>
    </row>
    <row r="71" spans="1:9">
      <c r="A71" s="3"/>
      <c r="B71" s="3"/>
      <c r="C71" s="3"/>
      <c r="D71" s="3"/>
      <c r="E71" s="3"/>
      <c r="F71" s="64" t="s">
        <v>124</v>
      </c>
      <c r="G71" s="3"/>
      <c r="H71" s="3"/>
      <c r="I71" s="71">
        <v>19879.38</v>
      </c>
    </row>
    <row r="72" spans="1:9">
      <c r="A72" s="3"/>
      <c r="B72" s="3"/>
      <c r="C72" s="3"/>
      <c r="D72" s="3"/>
      <c r="E72" s="3"/>
      <c r="F72" s="64" t="s">
        <v>444</v>
      </c>
      <c r="G72" s="3"/>
      <c r="H72" s="3"/>
      <c r="I72" s="71">
        <v>6379.61</v>
      </c>
    </row>
    <row r="73" spans="1:9">
      <c r="A73" s="3"/>
      <c r="B73" s="3"/>
      <c r="C73" s="3"/>
      <c r="D73" s="3"/>
      <c r="E73" s="3"/>
      <c r="F73" s="64" t="s">
        <v>125</v>
      </c>
      <c r="G73" s="3"/>
      <c r="H73" s="3"/>
      <c r="I73" s="57"/>
    </row>
    <row r="74" spans="1:9">
      <c r="A74" s="3"/>
      <c r="B74" s="3"/>
      <c r="C74" s="3"/>
      <c r="D74" s="3"/>
      <c r="E74" s="3"/>
      <c r="F74" s="3"/>
      <c r="G74" s="64" t="s">
        <v>126</v>
      </c>
      <c r="H74" s="3"/>
      <c r="I74" s="71">
        <v>1478.45</v>
      </c>
    </row>
    <row r="75" spans="1:9">
      <c r="A75" s="3"/>
      <c r="B75" s="3"/>
      <c r="C75" s="3"/>
      <c r="D75" s="3"/>
      <c r="E75" s="3"/>
      <c r="F75" s="3"/>
      <c r="G75" s="64" t="s">
        <v>127</v>
      </c>
      <c r="H75" s="3"/>
      <c r="I75" s="71">
        <v>0</v>
      </c>
    </row>
    <row r="76" spans="1:9">
      <c r="A76" s="3"/>
      <c r="B76" s="3"/>
      <c r="C76" s="3"/>
      <c r="D76" s="3"/>
      <c r="E76" s="3"/>
      <c r="F76" s="3"/>
      <c r="G76" s="64" t="s">
        <v>128</v>
      </c>
      <c r="H76" s="3"/>
      <c r="I76" s="71">
        <v>5346.94</v>
      </c>
    </row>
    <row r="77" spans="1:9" ht="13.5" thickBot="1">
      <c r="A77" s="3"/>
      <c r="B77" s="3"/>
      <c r="C77" s="3"/>
      <c r="D77" s="3"/>
      <c r="E77" s="3"/>
      <c r="F77" s="3"/>
      <c r="G77" s="64" t="s">
        <v>129</v>
      </c>
      <c r="H77" s="3"/>
      <c r="I77" s="73">
        <v>1293.1600000000001</v>
      </c>
    </row>
    <row r="78" spans="1:9">
      <c r="A78" s="3"/>
      <c r="B78" s="3"/>
      <c r="C78" s="3"/>
      <c r="D78" s="3"/>
      <c r="E78" s="3"/>
      <c r="F78" s="64" t="s">
        <v>130</v>
      </c>
      <c r="G78" s="3"/>
      <c r="H78" s="3"/>
      <c r="I78" s="71">
        <f>ROUND(SUM(I73:I77),5)</f>
        <v>8118.55</v>
      </c>
    </row>
    <row r="79" spans="1:9">
      <c r="A79" s="3"/>
      <c r="B79" s="3"/>
      <c r="C79" s="3"/>
      <c r="D79" s="3"/>
      <c r="E79" s="3"/>
      <c r="F79" s="64" t="s">
        <v>131</v>
      </c>
      <c r="G79" s="3"/>
      <c r="H79" s="3"/>
      <c r="I79" s="57"/>
    </row>
    <row r="80" spans="1:9">
      <c r="A80" s="3"/>
      <c r="B80" s="3"/>
      <c r="C80" s="3"/>
      <c r="D80" s="3"/>
      <c r="E80" s="3"/>
      <c r="F80" s="3"/>
      <c r="G80" s="64" t="s">
        <v>132</v>
      </c>
      <c r="H80" s="3"/>
      <c r="I80" s="71">
        <v>4970.82</v>
      </c>
    </row>
    <row r="81" spans="1:9" ht="13.5" thickBot="1">
      <c r="A81" s="3"/>
      <c r="B81" s="3"/>
      <c r="C81" s="3"/>
      <c r="D81" s="3"/>
      <c r="E81" s="3"/>
      <c r="F81" s="3"/>
      <c r="G81" s="64" t="s">
        <v>133</v>
      </c>
      <c r="H81" s="3"/>
      <c r="I81" s="73">
        <v>0</v>
      </c>
    </row>
    <row r="82" spans="1:9">
      <c r="A82" s="3"/>
      <c r="B82" s="3"/>
      <c r="C82" s="3"/>
      <c r="D82" s="3"/>
      <c r="E82" s="3"/>
      <c r="F82" s="64" t="s">
        <v>134</v>
      </c>
      <c r="G82" s="3"/>
      <c r="H82" s="3"/>
      <c r="I82" s="71">
        <f>ROUND(SUM(I79:I81),5)</f>
        <v>4970.82</v>
      </c>
    </row>
    <row r="83" spans="1:9">
      <c r="A83" s="3"/>
      <c r="B83" s="3"/>
      <c r="C83" s="3"/>
      <c r="D83" s="3"/>
      <c r="E83" s="3"/>
      <c r="F83" s="64" t="s">
        <v>135</v>
      </c>
      <c r="G83" s="3"/>
      <c r="H83" s="3"/>
      <c r="I83" s="57"/>
    </row>
    <row r="84" spans="1:9">
      <c r="A84" s="3"/>
      <c r="B84" s="3"/>
      <c r="C84" s="3"/>
      <c r="D84" s="3"/>
      <c r="E84" s="3"/>
      <c r="F84" s="3"/>
      <c r="G84" s="64" t="s">
        <v>136</v>
      </c>
      <c r="H84" s="3"/>
      <c r="I84" s="71">
        <v>1651.21</v>
      </c>
    </row>
    <row r="85" spans="1:9">
      <c r="A85" s="3"/>
      <c r="B85" s="3"/>
      <c r="C85" s="3"/>
      <c r="D85" s="3"/>
      <c r="E85" s="3"/>
      <c r="F85" s="3"/>
      <c r="G85" s="64" t="s">
        <v>137</v>
      </c>
      <c r="H85" s="3"/>
      <c r="I85" s="57"/>
    </row>
    <row r="86" spans="1:9">
      <c r="A86" s="3"/>
      <c r="B86" s="3"/>
      <c r="C86" s="3"/>
      <c r="D86" s="3"/>
      <c r="E86" s="3"/>
      <c r="F86" s="3"/>
      <c r="G86" s="3"/>
      <c r="H86" s="64" t="s">
        <v>138</v>
      </c>
      <c r="I86" s="71">
        <v>0</v>
      </c>
    </row>
    <row r="87" spans="1:9">
      <c r="A87" s="3"/>
      <c r="B87" s="3"/>
      <c r="C87" s="3"/>
      <c r="D87" s="3"/>
      <c r="E87" s="3"/>
      <c r="F87" s="3"/>
      <c r="G87" s="3"/>
      <c r="H87" s="64" t="s">
        <v>139</v>
      </c>
      <c r="I87" s="71">
        <v>0</v>
      </c>
    </row>
    <row r="88" spans="1:9">
      <c r="A88" s="3"/>
      <c r="B88" s="3"/>
      <c r="C88" s="3"/>
      <c r="D88" s="3"/>
      <c r="E88" s="3"/>
      <c r="F88" s="3"/>
      <c r="G88" s="3"/>
      <c r="H88" s="64" t="s">
        <v>140</v>
      </c>
      <c r="I88" s="71">
        <v>0</v>
      </c>
    </row>
    <row r="89" spans="1:9">
      <c r="A89" s="3"/>
      <c r="B89" s="3"/>
      <c r="C89" s="3"/>
      <c r="D89" s="3"/>
      <c r="E89" s="3"/>
      <c r="F89" s="3"/>
      <c r="G89" s="3"/>
      <c r="H89" s="64" t="s">
        <v>141</v>
      </c>
      <c r="I89" s="71">
        <v>0</v>
      </c>
    </row>
    <row r="90" spans="1:9">
      <c r="A90" s="3"/>
      <c r="B90" s="3"/>
      <c r="C90" s="3"/>
      <c r="D90" s="3"/>
      <c r="E90" s="3"/>
      <c r="F90" s="3"/>
      <c r="G90" s="3"/>
      <c r="H90" s="64" t="s">
        <v>142</v>
      </c>
      <c r="I90" s="71">
        <v>0</v>
      </c>
    </row>
    <row r="91" spans="1:9" ht="13.5" thickBot="1">
      <c r="A91" s="3"/>
      <c r="B91" s="3"/>
      <c r="C91" s="3"/>
      <c r="D91" s="3"/>
      <c r="E91" s="3"/>
      <c r="F91" s="3"/>
      <c r="G91" s="3"/>
      <c r="H91" s="64" t="s">
        <v>143</v>
      </c>
      <c r="I91" s="73">
        <v>0</v>
      </c>
    </row>
    <row r="92" spans="1:9">
      <c r="A92" s="3"/>
      <c r="B92" s="3"/>
      <c r="C92" s="3"/>
      <c r="D92" s="3"/>
      <c r="E92" s="3"/>
      <c r="F92" s="3"/>
      <c r="G92" s="64" t="s">
        <v>144</v>
      </c>
      <c r="H92" s="3"/>
      <c r="I92" s="71">
        <f>ROUND(SUM(I85:I91),5)</f>
        <v>0</v>
      </c>
    </row>
    <row r="93" spans="1:9">
      <c r="A93" s="3"/>
      <c r="B93" s="3"/>
      <c r="C93" s="3"/>
      <c r="D93" s="3"/>
      <c r="E93" s="3"/>
      <c r="F93" s="3"/>
      <c r="G93" s="64" t="s">
        <v>145</v>
      </c>
      <c r="H93" s="3"/>
      <c r="I93" s="57"/>
    </row>
    <row r="94" spans="1:9">
      <c r="A94" s="3"/>
      <c r="B94" s="3"/>
      <c r="C94" s="3"/>
      <c r="D94" s="3"/>
      <c r="E94" s="3"/>
      <c r="F94" s="3"/>
      <c r="G94" s="3"/>
      <c r="H94" s="64" t="s">
        <v>146</v>
      </c>
      <c r="I94" s="71">
        <v>0</v>
      </c>
    </row>
    <row r="95" spans="1:9" ht="13.5" thickBot="1">
      <c r="A95" s="3"/>
      <c r="B95" s="3"/>
      <c r="C95" s="3"/>
      <c r="D95" s="3"/>
      <c r="E95" s="3"/>
      <c r="F95" s="3"/>
      <c r="G95" s="3"/>
      <c r="H95" s="64" t="s">
        <v>147</v>
      </c>
      <c r="I95" s="73">
        <v>0</v>
      </c>
    </row>
    <row r="96" spans="1:9">
      <c r="A96" s="3"/>
      <c r="B96" s="3"/>
      <c r="C96" s="3"/>
      <c r="D96" s="3"/>
      <c r="E96" s="3"/>
      <c r="F96" s="3"/>
      <c r="G96" s="64" t="s">
        <v>148</v>
      </c>
      <c r="H96" s="3"/>
      <c r="I96" s="71">
        <f>ROUND(SUM(I93:I95),5)</f>
        <v>0</v>
      </c>
    </row>
    <row r="97" spans="1:9">
      <c r="A97" s="3"/>
      <c r="B97" s="3"/>
      <c r="C97" s="3"/>
      <c r="D97" s="3"/>
      <c r="E97" s="3"/>
      <c r="F97" s="3"/>
      <c r="G97" s="64" t="s">
        <v>149</v>
      </c>
      <c r="H97" s="3"/>
      <c r="I97" s="71">
        <v>0</v>
      </c>
    </row>
    <row r="98" spans="1:9">
      <c r="A98" s="3"/>
      <c r="B98" s="3"/>
      <c r="C98" s="3"/>
      <c r="D98" s="3"/>
      <c r="E98" s="3"/>
      <c r="F98" s="3"/>
      <c r="G98" s="64" t="s">
        <v>150</v>
      </c>
      <c r="H98" s="3"/>
      <c r="I98" s="57"/>
    </row>
    <row r="99" spans="1:9" ht="13.5" thickBot="1">
      <c r="A99" s="3"/>
      <c r="B99" s="3"/>
      <c r="C99" s="3"/>
      <c r="D99" s="3"/>
      <c r="E99" s="3"/>
      <c r="F99" s="3"/>
      <c r="G99" s="3"/>
      <c r="H99" s="64" t="s">
        <v>151</v>
      </c>
      <c r="I99" s="73">
        <v>0</v>
      </c>
    </row>
    <row r="100" spans="1:9">
      <c r="A100" s="3"/>
      <c r="B100" s="3"/>
      <c r="C100" s="3"/>
      <c r="D100" s="3"/>
      <c r="E100" s="3"/>
      <c r="F100" s="3"/>
      <c r="G100" s="64" t="s">
        <v>152</v>
      </c>
      <c r="H100" s="3"/>
      <c r="I100" s="71">
        <f>ROUND(SUM(I98:I99),5)</f>
        <v>0</v>
      </c>
    </row>
    <row r="101" spans="1:9" ht="13.5" thickBot="1">
      <c r="A101" s="3"/>
      <c r="B101" s="3"/>
      <c r="C101" s="3"/>
      <c r="D101" s="3"/>
      <c r="E101" s="3"/>
      <c r="F101" s="3"/>
      <c r="G101" s="64" t="s">
        <v>428</v>
      </c>
      <c r="H101" s="3"/>
      <c r="I101" s="73">
        <v>4374.68</v>
      </c>
    </row>
    <row r="102" spans="1:9">
      <c r="A102" s="3"/>
      <c r="B102" s="3"/>
      <c r="C102" s="3"/>
      <c r="D102" s="3"/>
      <c r="E102" s="3"/>
      <c r="F102" s="64" t="s">
        <v>153</v>
      </c>
      <c r="G102" s="3"/>
      <c r="H102" s="3"/>
      <c r="I102" s="71">
        <f>ROUND(SUM(I83:I84)+I92+SUM(I96:I97)+SUM(I100:I101),5)</f>
        <v>6025.89</v>
      </c>
    </row>
    <row r="103" spans="1:9">
      <c r="A103" s="3"/>
      <c r="B103" s="3"/>
      <c r="C103" s="3"/>
      <c r="D103" s="3"/>
      <c r="E103" s="3"/>
      <c r="F103" s="64" t="s">
        <v>154</v>
      </c>
      <c r="G103" s="3"/>
      <c r="H103" s="3"/>
      <c r="I103" s="57"/>
    </row>
    <row r="104" spans="1:9">
      <c r="A104" s="3"/>
      <c r="B104" s="3"/>
      <c r="C104" s="3"/>
      <c r="D104" s="3"/>
      <c r="E104" s="3"/>
      <c r="F104" s="3"/>
      <c r="G104" s="64" t="s">
        <v>155</v>
      </c>
      <c r="H104" s="3"/>
      <c r="I104" s="71">
        <v>0</v>
      </c>
    </row>
    <row r="105" spans="1:9" ht="13.5" thickBot="1">
      <c r="A105" s="3"/>
      <c r="B105" s="3"/>
      <c r="C105" s="3"/>
      <c r="D105" s="3"/>
      <c r="E105" s="3"/>
      <c r="F105" s="3"/>
      <c r="G105" s="64" t="s">
        <v>156</v>
      </c>
      <c r="H105" s="3"/>
      <c r="I105" s="73">
        <v>0</v>
      </c>
    </row>
    <row r="106" spans="1:9">
      <c r="A106" s="3"/>
      <c r="B106" s="3"/>
      <c r="C106" s="3"/>
      <c r="D106" s="3"/>
      <c r="E106" s="3"/>
      <c r="F106" s="64" t="s">
        <v>157</v>
      </c>
      <c r="G106" s="3"/>
      <c r="H106" s="3"/>
      <c r="I106" s="71">
        <f>ROUND(SUM(I103:I105),5)</f>
        <v>0</v>
      </c>
    </row>
    <row r="107" spans="1:9">
      <c r="A107" s="3"/>
      <c r="B107" s="3"/>
      <c r="C107" s="3"/>
      <c r="D107" s="3"/>
      <c r="E107" s="3"/>
      <c r="F107" s="64" t="s">
        <v>158</v>
      </c>
      <c r="G107" s="3"/>
      <c r="H107" s="3"/>
      <c r="I107" s="57"/>
    </row>
    <row r="108" spans="1:9">
      <c r="A108" s="3"/>
      <c r="B108" s="3"/>
      <c r="C108" s="3"/>
      <c r="D108" s="3"/>
      <c r="E108" s="3"/>
      <c r="F108" s="3"/>
      <c r="G108" s="64" t="s">
        <v>159</v>
      </c>
      <c r="H108" s="3"/>
      <c r="I108" s="71">
        <v>6089.47</v>
      </c>
    </row>
    <row r="109" spans="1:9">
      <c r="A109" s="3"/>
      <c r="B109" s="3"/>
      <c r="C109" s="3"/>
      <c r="D109" s="3"/>
      <c r="E109" s="3"/>
      <c r="F109" s="3"/>
      <c r="G109" s="64" t="s">
        <v>160</v>
      </c>
      <c r="H109" s="3"/>
      <c r="I109" s="71">
        <v>66133.36</v>
      </c>
    </row>
    <row r="110" spans="1:9">
      <c r="A110" s="3"/>
      <c r="B110" s="3"/>
      <c r="C110" s="3"/>
      <c r="D110" s="3"/>
      <c r="E110" s="3"/>
      <c r="F110" s="3"/>
      <c r="G110" s="64" t="s">
        <v>161</v>
      </c>
      <c r="H110" s="3"/>
      <c r="I110" s="71">
        <v>0</v>
      </c>
    </row>
    <row r="111" spans="1:9">
      <c r="A111" s="3"/>
      <c r="B111" s="3"/>
      <c r="C111" s="3"/>
      <c r="D111" s="3"/>
      <c r="E111" s="3"/>
      <c r="F111" s="3"/>
      <c r="G111" s="64" t="s">
        <v>162</v>
      </c>
      <c r="H111" s="3"/>
      <c r="I111" s="71">
        <v>1029.44</v>
      </c>
    </row>
    <row r="112" spans="1:9">
      <c r="A112" s="3"/>
      <c r="B112" s="3"/>
      <c r="C112" s="3"/>
      <c r="D112" s="3"/>
      <c r="E112" s="3"/>
      <c r="F112" s="3"/>
      <c r="G112" s="64" t="s">
        <v>163</v>
      </c>
      <c r="H112" s="3"/>
      <c r="I112" s="71">
        <v>411.33</v>
      </c>
    </row>
    <row r="113" spans="1:9">
      <c r="A113" s="3"/>
      <c r="B113" s="3"/>
      <c r="C113" s="3"/>
      <c r="D113" s="3"/>
      <c r="E113" s="3"/>
      <c r="F113" s="3"/>
      <c r="G113" s="64" t="s">
        <v>164</v>
      </c>
      <c r="H113" s="3"/>
      <c r="I113" s="71">
        <v>4239.8100000000004</v>
      </c>
    </row>
    <row r="114" spans="1:9">
      <c r="A114" s="3"/>
      <c r="B114" s="3"/>
      <c r="C114" s="3"/>
      <c r="D114" s="3"/>
      <c r="E114" s="3"/>
      <c r="F114" s="3"/>
      <c r="G114" s="64" t="s">
        <v>165</v>
      </c>
      <c r="H114" s="3"/>
      <c r="I114" s="71">
        <v>14085</v>
      </c>
    </row>
    <row r="115" spans="1:9">
      <c r="A115" s="3"/>
      <c r="B115" s="3"/>
      <c r="C115" s="3"/>
      <c r="D115" s="3"/>
      <c r="E115" s="3"/>
      <c r="F115" s="3"/>
      <c r="G115" s="64" t="s">
        <v>448</v>
      </c>
      <c r="H115" s="3"/>
      <c r="I115" s="57"/>
    </row>
    <row r="116" spans="1:9">
      <c r="A116" s="3"/>
      <c r="B116" s="3"/>
      <c r="C116" s="3"/>
      <c r="D116" s="3"/>
      <c r="E116" s="3"/>
      <c r="F116" s="3"/>
      <c r="G116" s="3"/>
      <c r="H116" s="64" t="s">
        <v>449</v>
      </c>
      <c r="I116" s="71">
        <v>5000</v>
      </c>
    </row>
    <row r="117" spans="1:9" ht="13.5" thickBot="1">
      <c r="A117" s="3"/>
      <c r="B117" s="3"/>
      <c r="C117" s="3"/>
      <c r="D117" s="3"/>
      <c r="E117" s="3"/>
      <c r="F117" s="3"/>
      <c r="G117" s="3"/>
      <c r="H117" s="64" t="s">
        <v>450</v>
      </c>
      <c r="I117" s="71">
        <v>2500</v>
      </c>
    </row>
    <row r="118" spans="1:9" ht="13.5" thickBot="1">
      <c r="A118" s="3"/>
      <c r="B118" s="3"/>
      <c r="C118" s="3"/>
      <c r="D118" s="3"/>
      <c r="E118" s="3"/>
      <c r="F118" s="3"/>
      <c r="G118" s="64" t="s">
        <v>451</v>
      </c>
      <c r="H118" s="3"/>
      <c r="I118" s="72">
        <f>ROUND(SUM(I115:I117),5)</f>
        <v>7500</v>
      </c>
    </row>
    <row r="119" spans="1:9">
      <c r="A119" s="3"/>
      <c r="B119" s="3"/>
      <c r="C119" s="3"/>
      <c r="D119" s="3"/>
      <c r="E119" s="3"/>
      <c r="F119" s="64" t="s">
        <v>166</v>
      </c>
      <c r="G119" s="3"/>
      <c r="H119" s="3"/>
      <c r="I119" s="71">
        <f>ROUND(SUM(I107:I114)+I118,5)</f>
        <v>99488.41</v>
      </c>
    </row>
    <row r="120" spans="1:9">
      <c r="A120" s="3"/>
      <c r="B120" s="3"/>
      <c r="C120" s="3"/>
      <c r="D120" s="3"/>
      <c r="E120" s="3"/>
      <c r="F120" s="64" t="s">
        <v>167</v>
      </c>
      <c r="G120" s="3"/>
      <c r="H120" s="3"/>
      <c r="I120" s="57"/>
    </row>
    <row r="121" spans="1:9">
      <c r="A121" s="3"/>
      <c r="B121" s="3"/>
      <c r="C121" s="3"/>
      <c r="D121" s="3"/>
      <c r="E121" s="3"/>
      <c r="F121" s="3"/>
      <c r="G121" s="64" t="s">
        <v>168</v>
      </c>
      <c r="H121" s="3"/>
      <c r="I121" s="71">
        <v>1623.18</v>
      </c>
    </row>
    <row r="122" spans="1:9">
      <c r="A122" s="3"/>
      <c r="B122" s="3"/>
      <c r="C122" s="3"/>
      <c r="D122" s="3"/>
      <c r="E122" s="3"/>
      <c r="F122" s="3"/>
      <c r="G122" s="64" t="s">
        <v>169</v>
      </c>
      <c r="H122" s="3"/>
      <c r="I122" s="71">
        <v>0</v>
      </c>
    </row>
    <row r="123" spans="1:9">
      <c r="A123" s="3"/>
      <c r="B123" s="3"/>
      <c r="C123" s="3"/>
      <c r="D123" s="3"/>
      <c r="E123" s="3"/>
      <c r="F123" s="3"/>
      <c r="G123" s="64" t="s">
        <v>170</v>
      </c>
      <c r="H123" s="3"/>
      <c r="I123" s="71">
        <v>0</v>
      </c>
    </row>
    <row r="124" spans="1:9" ht="13.5" thickBot="1">
      <c r="A124" s="3"/>
      <c r="B124" s="3"/>
      <c r="C124" s="3"/>
      <c r="D124" s="3"/>
      <c r="E124" s="3"/>
      <c r="F124" s="3"/>
      <c r="G124" s="64" t="s">
        <v>171</v>
      </c>
      <c r="H124" s="3"/>
      <c r="I124" s="73">
        <v>0</v>
      </c>
    </row>
    <row r="125" spans="1:9">
      <c r="A125" s="3"/>
      <c r="B125" s="3"/>
      <c r="C125" s="3"/>
      <c r="D125" s="3"/>
      <c r="E125" s="3"/>
      <c r="F125" s="64" t="s">
        <v>172</v>
      </c>
      <c r="G125" s="3"/>
      <c r="H125" s="3"/>
      <c r="I125" s="71">
        <f>ROUND(SUM(I120:I124),5)</f>
        <v>1623.18</v>
      </c>
    </row>
    <row r="126" spans="1:9">
      <c r="A126" s="3"/>
      <c r="B126" s="3"/>
      <c r="C126" s="3"/>
      <c r="D126" s="3"/>
      <c r="E126" s="3"/>
      <c r="F126" s="64" t="s">
        <v>173</v>
      </c>
      <c r="G126" s="3"/>
      <c r="H126" s="3"/>
      <c r="I126" s="57"/>
    </row>
    <row r="127" spans="1:9">
      <c r="A127" s="3"/>
      <c r="B127" s="3"/>
      <c r="C127" s="3"/>
      <c r="D127" s="3"/>
      <c r="E127" s="3"/>
      <c r="F127" s="3"/>
      <c r="G127" s="64" t="s">
        <v>174</v>
      </c>
      <c r="H127" s="3"/>
      <c r="I127" s="71">
        <v>0</v>
      </c>
    </row>
    <row r="128" spans="1:9">
      <c r="A128" s="3"/>
      <c r="B128" s="3"/>
      <c r="C128" s="3"/>
      <c r="D128" s="3"/>
      <c r="E128" s="3"/>
      <c r="F128" s="3"/>
      <c r="G128" s="64" t="s">
        <v>175</v>
      </c>
      <c r="H128" s="3"/>
      <c r="I128" s="71">
        <v>4942.96</v>
      </c>
    </row>
    <row r="129" spans="1:9">
      <c r="A129" s="3"/>
      <c r="B129" s="3"/>
      <c r="C129" s="3"/>
      <c r="D129" s="3"/>
      <c r="E129" s="3"/>
      <c r="F129" s="3"/>
      <c r="G129" s="64" t="s">
        <v>176</v>
      </c>
      <c r="H129" s="3"/>
      <c r="I129" s="71">
        <v>0</v>
      </c>
    </row>
    <row r="130" spans="1:9">
      <c r="A130" s="3"/>
      <c r="B130" s="3"/>
      <c r="C130" s="3"/>
      <c r="D130" s="3"/>
      <c r="E130" s="3"/>
      <c r="F130" s="3"/>
      <c r="G130" s="64" t="s">
        <v>429</v>
      </c>
      <c r="H130" s="3"/>
      <c r="I130" s="71">
        <v>1645</v>
      </c>
    </row>
    <row r="131" spans="1:9">
      <c r="A131" s="3"/>
      <c r="B131" s="3"/>
      <c r="C131" s="3"/>
      <c r="D131" s="3"/>
      <c r="E131" s="3"/>
      <c r="F131" s="3"/>
      <c r="G131" s="64" t="s">
        <v>443</v>
      </c>
      <c r="H131" s="3"/>
      <c r="I131" s="71">
        <v>6543.26</v>
      </c>
    </row>
    <row r="132" spans="1:9" ht="13.5" thickBot="1">
      <c r="A132" s="3"/>
      <c r="B132" s="3"/>
      <c r="C132" s="3"/>
      <c r="D132" s="3"/>
      <c r="E132" s="3"/>
      <c r="F132" s="3"/>
      <c r="G132" s="64" t="s">
        <v>177</v>
      </c>
      <c r="H132" s="3"/>
      <c r="I132" s="71">
        <v>8821.19</v>
      </c>
    </row>
    <row r="133" spans="1:9" ht="13.5" thickBot="1">
      <c r="A133" s="3"/>
      <c r="B133" s="3"/>
      <c r="C133" s="3"/>
      <c r="D133" s="3"/>
      <c r="E133" s="3"/>
      <c r="F133" s="64" t="s">
        <v>178</v>
      </c>
      <c r="G133" s="3"/>
      <c r="H133" s="3"/>
      <c r="I133" s="72">
        <f>ROUND(SUM(I126:I132),5)</f>
        <v>21952.41</v>
      </c>
    </row>
    <row r="134" spans="1:9" s="14" customFormat="1">
      <c r="A134" s="3"/>
      <c r="B134" s="3"/>
      <c r="C134" s="3"/>
      <c r="D134" s="3"/>
      <c r="E134" s="64" t="s">
        <v>179</v>
      </c>
      <c r="F134" s="3"/>
      <c r="G134" s="3"/>
      <c r="H134" s="3"/>
      <c r="I134" s="71">
        <f>ROUND(SUM(I70:I72)+I78+I82+I102+I106+I119+I125+I133,5)</f>
        <v>168438.25</v>
      </c>
    </row>
    <row r="135" spans="1:9">
      <c r="A135" s="3"/>
      <c r="B135" s="3"/>
      <c r="C135" s="3"/>
      <c r="D135" s="3"/>
      <c r="E135" s="64" t="s">
        <v>180</v>
      </c>
      <c r="F135" s="3"/>
      <c r="G135" s="3"/>
      <c r="H135" s="3"/>
      <c r="I135" s="71">
        <v>-25100</v>
      </c>
    </row>
    <row r="136" spans="1:9">
      <c r="A136" s="1"/>
      <c r="B136" s="1"/>
      <c r="C136" s="1"/>
      <c r="D136" s="3"/>
      <c r="E136" s="64" t="s">
        <v>181</v>
      </c>
      <c r="F136" s="3"/>
      <c r="G136" s="1"/>
      <c r="H136" s="1"/>
      <c r="I136" s="71">
        <v>25100</v>
      </c>
    </row>
    <row r="137" spans="1:9">
      <c r="A137" s="1"/>
      <c r="B137" s="1"/>
      <c r="C137" s="3"/>
      <c r="D137" s="3"/>
      <c r="E137" s="64" t="s">
        <v>182</v>
      </c>
      <c r="F137" s="3"/>
      <c r="G137" s="1"/>
      <c r="H137" s="1"/>
      <c r="I137" s="57"/>
    </row>
    <row r="138" spans="1:9">
      <c r="A138" s="1"/>
      <c r="B138" s="1"/>
      <c r="C138" s="3"/>
      <c r="D138" s="1"/>
      <c r="E138" s="3"/>
      <c r="F138" s="64" t="s">
        <v>183</v>
      </c>
      <c r="G138" s="1"/>
      <c r="H138" s="1"/>
      <c r="I138" s="71">
        <v>247.83</v>
      </c>
    </row>
    <row r="139" spans="1:9">
      <c r="A139" s="1"/>
      <c r="B139" s="1"/>
      <c r="C139" s="3"/>
      <c r="D139" s="3"/>
      <c r="E139" s="3"/>
      <c r="F139" s="64" t="s">
        <v>184</v>
      </c>
      <c r="G139" s="1"/>
      <c r="H139" s="1"/>
      <c r="I139" s="71">
        <v>247.84</v>
      </c>
    </row>
    <row r="140" spans="1:9">
      <c r="A140" s="1"/>
      <c r="B140" s="1"/>
      <c r="C140" s="1"/>
      <c r="D140" s="3"/>
      <c r="E140" s="3"/>
      <c r="F140" s="64" t="s">
        <v>185</v>
      </c>
      <c r="G140" s="1"/>
      <c r="H140" s="1"/>
      <c r="I140" s="71">
        <v>0</v>
      </c>
    </row>
    <row r="141" spans="1:9">
      <c r="A141" s="1"/>
      <c r="B141" s="1"/>
      <c r="C141" s="3"/>
      <c r="D141" s="3"/>
      <c r="E141" s="3"/>
      <c r="F141" s="64" t="s">
        <v>186</v>
      </c>
      <c r="G141" s="1"/>
      <c r="H141" s="1"/>
      <c r="I141" s="71">
        <v>0</v>
      </c>
    </row>
    <row r="142" spans="1:9">
      <c r="A142" s="1"/>
      <c r="B142" s="1"/>
      <c r="C142" s="3"/>
      <c r="D142" s="3"/>
      <c r="E142" s="3"/>
      <c r="F142" s="64" t="s">
        <v>187</v>
      </c>
      <c r="G142" s="1"/>
      <c r="H142" s="1"/>
      <c r="I142" s="71">
        <v>0</v>
      </c>
    </row>
    <row r="143" spans="1:9">
      <c r="A143" s="1"/>
      <c r="B143" s="1"/>
      <c r="C143" s="3"/>
      <c r="D143" s="3"/>
      <c r="E143" s="3"/>
      <c r="F143" s="64" t="s">
        <v>188</v>
      </c>
      <c r="G143" s="1"/>
      <c r="H143" s="1"/>
      <c r="I143" s="71">
        <v>0</v>
      </c>
    </row>
    <row r="144" spans="1:9">
      <c r="A144" s="1"/>
      <c r="B144" s="1"/>
      <c r="C144" s="3"/>
      <c r="D144" s="3"/>
      <c r="E144" s="3"/>
      <c r="F144" s="64" t="s">
        <v>189</v>
      </c>
      <c r="G144" s="1"/>
      <c r="H144" s="1"/>
      <c r="I144" s="71">
        <v>3883.47</v>
      </c>
    </row>
    <row r="145" spans="1:9" ht="13.5" thickBot="1">
      <c r="A145" s="1"/>
      <c r="B145" s="3"/>
      <c r="C145" s="3"/>
      <c r="D145" s="3"/>
      <c r="E145" s="3"/>
      <c r="F145" s="65" t="s">
        <v>430</v>
      </c>
      <c r="G145" s="1"/>
      <c r="H145" s="1"/>
      <c r="I145" s="71">
        <v>500</v>
      </c>
    </row>
    <row r="146" spans="1:9" ht="13.5" thickBot="1">
      <c r="A146" s="1"/>
      <c r="B146" s="3"/>
      <c r="C146" s="1"/>
      <c r="D146" s="3"/>
      <c r="E146" s="64" t="s">
        <v>190</v>
      </c>
      <c r="F146" s="3"/>
      <c r="G146" s="1"/>
      <c r="H146" s="1"/>
      <c r="I146" s="74">
        <f>ROUND(SUM(I137:I145),5)</f>
        <v>4879.1400000000003</v>
      </c>
    </row>
    <row r="147" spans="1:9" ht="13.5" thickBot="1">
      <c r="A147" s="1"/>
      <c r="B147" s="3"/>
      <c r="C147" s="3"/>
      <c r="D147" s="65" t="s">
        <v>191</v>
      </c>
      <c r="E147" s="3"/>
      <c r="F147" s="1"/>
      <c r="G147" s="1"/>
      <c r="H147" s="1"/>
      <c r="I147" s="72">
        <f>ROUND(SUM(I66:I69)+SUM(I134:I136)+I146,5)</f>
        <v>3608.5</v>
      </c>
    </row>
    <row r="148" spans="1:9">
      <c r="A148" s="1"/>
      <c r="B148" s="1"/>
      <c r="C148" s="65" t="s">
        <v>192</v>
      </c>
      <c r="D148" s="3"/>
      <c r="E148" s="3"/>
      <c r="F148" s="1"/>
      <c r="G148" s="1"/>
      <c r="H148" s="1"/>
      <c r="I148" s="71">
        <f>ROUND(I65+I147,5)</f>
        <v>3608.5</v>
      </c>
    </row>
    <row r="149" spans="1:9">
      <c r="A149" s="1"/>
      <c r="B149" s="3"/>
      <c r="C149" s="65" t="s">
        <v>193</v>
      </c>
      <c r="D149" s="3"/>
      <c r="E149" s="3"/>
      <c r="F149" s="1"/>
      <c r="G149" s="1"/>
      <c r="H149" s="1"/>
      <c r="I149" s="57"/>
    </row>
    <row r="150" spans="1:9">
      <c r="A150" s="1"/>
      <c r="B150" s="3"/>
      <c r="C150" s="3"/>
      <c r="D150" s="65" t="s">
        <v>194</v>
      </c>
      <c r="E150" s="1"/>
      <c r="F150" s="1"/>
      <c r="G150" s="1"/>
      <c r="H150" s="1"/>
      <c r="I150" s="57"/>
    </row>
    <row r="151" spans="1:9">
      <c r="A151" s="3"/>
      <c r="B151" s="3"/>
      <c r="C151" s="3"/>
      <c r="D151" s="3"/>
      <c r="E151" s="65" t="s">
        <v>195</v>
      </c>
      <c r="F151" s="1"/>
      <c r="G151" s="1"/>
      <c r="H151" s="1"/>
      <c r="I151" s="71">
        <v>0</v>
      </c>
    </row>
    <row r="152" spans="1:9">
      <c r="A152" s="3"/>
      <c r="B152" s="3"/>
      <c r="C152" s="3"/>
      <c r="D152" s="1"/>
      <c r="E152" s="65" t="s">
        <v>196</v>
      </c>
      <c r="F152" s="1"/>
      <c r="G152" s="1"/>
      <c r="H152" s="1"/>
      <c r="I152" s="71">
        <v>150000</v>
      </c>
    </row>
    <row r="153" spans="1:9" ht="13.5" thickBot="1">
      <c r="A153" s="1"/>
      <c r="B153" s="3"/>
      <c r="C153" s="3"/>
      <c r="D153" s="1"/>
      <c r="E153" s="65" t="s">
        <v>197</v>
      </c>
      <c r="F153" s="1"/>
      <c r="G153" s="1"/>
      <c r="H153" s="1"/>
      <c r="I153" s="71">
        <v>0</v>
      </c>
    </row>
    <row r="154" spans="1:9" ht="13.5" thickBot="1">
      <c r="A154" s="1"/>
      <c r="B154" s="3"/>
      <c r="C154" s="3"/>
      <c r="D154" s="65" t="s">
        <v>198</v>
      </c>
      <c r="E154" s="3"/>
      <c r="F154" s="1"/>
      <c r="G154" s="1"/>
      <c r="H154" s="1"/>
      <c r="I154" s="74">
        <f>ROUND(SUM(I150:I153),5)</f>
        <v>150000</v>
      </c>
    </row>
    <row r="155" spans="1:9" ht="13.5" thickBot="1">
      <c r="A155" s="3"/>
      <c r="B155" s="3"/>
      <c r="C155" s="65" t="s">
        <v>199</v>
      </c>
      <c r="D155" s="3"/>
      <c r="E155" s="1"/>
      <c r="F155" s="1"/>
      <c r="G155" s="1"/>
      <c r="H155" s="1"/>
      <c r="I155" s="72">
        <f>ROUND(I149+I154,5)</f>
        <v>150000</v>
      </c>
    </row>
    <row r="156" spans="1:9">
      <c r="A156" s="3"/>
      <c r="B156" s="65" t="s">
        <v>200</v>
      </c>
      <c r="C156" s="3"/>
      <c r="D156" s="1"/>
      <c r="E156" s="1"/>
      <c r="F156" s="1"/>
      <c r="G156" s="1"/>
      <c r="H156" s="1"/>
      <c r="I156" s="71">
        <f>ROUND(I64+I148+I155,5)</f>
        <v>153608.5</v>
      </c>
    </row>
    <row r="157" spans="1:9">
      <c r="A157" s="3"/>
      <c r="B157" s="65" t="s">
        <v>201</v>
      </c>
      <c r="C157" s="1"/>
      <c r="D157" s="1"/>
      <c r="E157" s="1"/>
      <c r="F157" s="1"/>
      <c r="G157" s="1"/>
      <c r="H157" s="1"/>
      <c r="I157" s="57"/>
    </row>
    <row r="158" spans="1:9">
      <c r="A158" s="3"/>
      <c r="B158" s="3"/>
      <c r="C158" s="65" t="s">
        <v>202</v>
      </c>
      <c r="D158" s="1"/>
      <c r="E158" s="1"/>
      <c r="F158" s="1"/>
      <c r="G158" s="1"/>
      <c r="H158" s="1"/>
      <c r="I158" s="71">
        <v>1361107.78</v>
      </c>
    </row>
    <row r="159" spans="1:9">
      <c r="A159" s="1"/>
      <c r="B159" s="1"/>
      <c r="C159" s="65" t="s">
        <v>203</v>
      </c>
      <c r="D159" s="1"/>
      <c r="E159" s="1"/>
      <c r="F159" s="1"/>
      <c r="G159" s="1"/>
      <c r="H159" s="1"/>
      <c r="I159" s="71">
        <v>888937.3</v>
      </c>
    </row>
    <row r="160" spans="1:9" ht="13.5" thickBot="1">
      <c r="A160" s="1"/>
      <c r="B160" s="1"/>
      <c r="C160" s="65" t="s">
        <v>21</v>
      </c>
      <c r="D160" s="1"/>
      <c r="E160" s="1"/>
      <c r="F160" s="1"/>
      <c r="G160" s="1"/>
      <c r="H160" s="1"/>
      <c r="I160" s="71">
        <v>-3477.43</v>
      </c>
    </row>
    <row r="161" spans="1:9" ht="13.5" thickBot="1">
      <c r="A161" s="1"/>
      <c r="B161" s="65" t="s">
        <v>204</v>
      </c>
      <c r="C161" s="3"/>
      <c r="D161" s="1"/>
      <c r="E161" s="1"/>
      <c r="F161" s="1"/>
      <c r="G161" s="1"/>
      <c r="H161" s="1"/>
      <c r="I161" s="74">
        <f>ROUND(SUM(I157:I160),5)</f>
        <v>2246567.65</v>
      </c>
    </row>
    <row r="162" spans="1:9" ht="13.5" thickBot="1">
      <c r="A162" s="65" t="s">
        <v>205</v>
      </c>
      <c r="B162" s="3"/>
      <c r="C162" s="1"/>
      <c r="D162" s="1"/>
      <c r="E162" s="1"/>
      <c r="F162" s="1"/>
      <c r="G162" s="1"/>
      <c r="H162" s="1"/>
      <c r="I162" s="75">
        <f>ROUND(I63+I156+I161,5)</f>
        <v>2400176.15</v>
      </c>
    </row>
    <row r="163" spans="1:9" ht="13.5" thickTop="1">
      <c r="A163" s="16"/>
      <c r="I163" s="83"/>
    </row>
  </sheetData>
  <pageMargins left="0.75" right="0.75" top="1" bottom="1" header="0.1" footer="0.5"/>
  <pageSetup orientation="portrait" r:id="rId1"/>
  <headerFooter alignWithMargins="0">
    <oddHeader>&amp;L&amp;"Arial,Bold"&amp;8 4:50 PM
&amp;"Arial,Bold"&amp;8 02/16/18&amp;C&amp;"Arial,Bold"&amp;12 Christ Episcopal Church
&amp;"Arial,Bold"&amp;14 Balance Sheet
&amp;"Arial,Bold"&amp;10 As of January 31, 2018</oddHeader>
    <oddFooter>&amp;R&amp;"Arial,Bold"&amp;8 Page &amp;P of &amp;N</oddFooter>
  </headerFooter>
  <legacyDrawing r:id="rId2"/>
  <controls>
    <control shapeId="2066434" r:id="rId3" name="HEADER"/>
    <control shapeId="2066433" r:id="rId4" name="FILTER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A1:I162"/>
  <sheetViews>
    <sheetView workbookViewId="0">
      <pane xSplit="8" ySplit="1" topLeftCell="I47" activePane="bottomRight" state="frozenSplit"/>
      <selection pane="topRight" activeCell="I1" sqref="I1"/>
      <selection pane="bottomLeft" activeCell="A2" sqref="A2"/>
      <selection pane="bottomRight"/>
    </sheetView>
  </sheetViews>
  <sheetFormatPr defaultRowHeight="12.75"/>
  <cols>
    <col min="1" max="7" width="2.7109375" style="15" customWidth="1"/>
    <col min="8" max="8" width="36.7109375" style="15" customWidth="1"/>
    <col min="9" max="9" width="11.7109375" style="16" customWidth="1"/>
  </cols>
  <sheetData>
    <row r="1" spans="1:9" s="59" customFormat="1" ht="13.5" thickBot="1">
      <c r="A1" s="6"/>
      <c r="B1" s="6"/>
      <c r="C1" s="6"/>
      <c r="D1" s="6"/>
      <c r="E1" s="6"/>
      <c r="F1" s="6"/>
      <c r="G1" s="6"/>
      <c r="H1" s="6"/>
      <c r="I1" s="63" t="s">
        <v>460</v>
      </c>
    </row>
    <row r="2" spans="1:9" ht="13.5" thickTop="1">
      <c r="A2" s="64" t="s">
        <v>58</v>
      </c>
      <c r="B2" s="3"/>
      <c r="C2" s="3"/>
      <c r="D2" s="3"/>
      <c r="E2" s="3"/>
      <c r="F2" s="3"/>
      <c r="G2" s="3"/>
      <c r="H2" s="3"/>
      <c r="I2" s="57"/>
    </row>
    <row r="3" spans="1:9">
      <c r="A3" s="3"/>
      <c r="B3" s="64" t="s">
        <v>59</v>
      </c>
      <c r="C3" s="3"/>
      <c r="D3" s="3"/>
      <c r="E3" s="3"/>
      <c r="F3" s="3"/>
      <c r="G3" s="3"/>
      <c r="H3" s="3"/>
      <c r="I3" s="57"/>
    </row>
    <row r="4" spans="1:9">
      <c r="A4" s="3"/>
      <c r="B4" s="3"/>
      <c r="C4" s="64" t="s">
        <v>60</v>
      </c>
      <c r="D4" s="3"/>
      <c r="E4" s="3"/>
      <c r="F4" s="3"/>
      <c r="G4" s="3"/>
      <c r="H4" s="3"/>
      <c r="I4" s="57"/>
    </row>
    <row r="5" spans="1:9">
      <c r="A5" s="3"/>
      <c r="B5" s="3"/>
      <c r="C5" s="3"/>
      <c r="D5" s="64" t="s">
        <v>61</v>
      </c>
      <c r="E5" s="3"/>
      <c r="F5" s="3"/>
      <c r="G5" s="3"/>
      <c r="H5" s="3"/>
      <c r="I5" s="57"/>
    </row>
    <row r="6" spans="1:9">
      <c r="A6" s="3"/>
      <c r="B6" s="3"/>
      <c r="C6" s="3"/>
      <c r="D6" s="3"/>
      <c r="E6" s="64" t="s">
        <v>62</v>
      </c>
      <c r="F6" s="3"/>
      <c r="G6" s="3"/>
      <c r="H6" s="3"/>
      <c r="I6" s="71">
        <v>0</v>
      </c>
    </row>
    <row r="7" spans="1:9">
      <c r="A7" s="3"/>
      <c r="B7" s="3"/>
      <c r="C7" s="3"/>
      <c r="D7" s="3"/>
      <c r="E7" s="64" t="s">
        <v>63</v>
      </c>
      <c r="F7" s="3"/>
      <c r="G7" s="3"/>
      <c r="H7" s="3"/>
      <c r="I7" s="71">
        <v>178982.26</v>
      </c>
    </row>
    <row r="8" spans="1:9">
      <c r="A8" s="3"/>
      <c r="B8" s="3"/>
      <c r="C8" s="3"/>
      <c r="D8" s="3"/>
      <c r="E8" s="64" t="s">
        <v>64</v>
      </c>
      <c r="F8" s="3"/>
      <c r="G8" s="3"/>
      <c r="H8" s="3"/>
      <c r="I8" s="71">
        <v>0</v>
      </c>
    </row>
    <row r="9" spans="1:9">
      <c r="A9" s="3"/>
      <c r="B9" s="3"/>
      <c r="C9" s="3"/>
      <c r="D9" s="3"/>
      <c r="E9" s="64" t="s">
        <v>65</v>
      </c>
      <c r="F9" s="3"/>
      <c r="G9" s="3"/>
      <c r="H9" s="3"/>
      <c r="I9" s="71">
        <v>15964.22</v>
      </c>
    </row>
    <row r="10" spans="1:9">
      <c r="A10" s="3"/>
      <c r="B10" s="3"/>
      <c r="C10" s="3"/>
      <c r="D10" s="3"/>
      <c r="E10" s="64" t="s">
        <v>66</v>
      </c>
      <c r="F10" s="3"/>
      <c r="G10" s="3"/>
      <c r="H10" s="3"/>
      <c r="I10" s="71">
        <v>400</v>
      </c>
    </row>
    <row r="11" spans="1:9">
      <c r="A11" s="3"/>
      <c r="B11" s="3"/>
      <c r="C11" s="3"/>
      <c r="D11" s="3"/>
      <c r="E11" s="64" t="s">
        <v>67</v>
      </c>
      <c r="F11" s="3"/>
      <c r="G11" s="3"/>
      <c r="H11" s="3"/>
      <c r="I11" s="71">
        <v>0</v>
      </c>
    </row>
    <row r="12" spans="1:9">
      <c r="A12" s="3"/>
      <c r="B12" s="3"/>
      <c r="C12" s="3"/>
      <c r="D12" s="3"/>
      <c r="E12" s="64" t="s">
        <v>68</v>
      </c>
      <c r="F12" s="3"/>
      <c r="G12" s="3"/>
      <c r="H12" s="3"/>
      <c r="I12" s="71">
        <v>75</v>
      </c>
    </row>
    <row r="13" spans="1:9" ht="13.5" thickBot="1">
      <c r="A13" s="3"/>
      <c r="B13" s="3"/>
      <c r="C13" s="3"/>
      <c r="D13" s="3"/>
      <c r="E13" s="64" t="s">
        <v>445</v>
      </c>
      <c r="F13" s="3"/>
      <c r="G13" s="3"/>
      <c r="H13" s="3"/>
      <c r="I13" s="73">
        <v>100</v>
      </c>
    </row>
    <row r="14" spans="1:9">
      <c r="A14" s="3"/>
      <c r="B14" s="3"/>
      <c r="C14" s="3"/>
      <c r="D14" s="64" t="s">
        <v>69</v>
      </c>
      <c r="E14" s="3"/>
      <c r="F14" s="3"/>
      <c r="G14" s="3"/>
      <c r="H14" s="3"/>
      <c r="I14" s="71">
        <f>ROUND(SUM(I5:I13),5)</f>
        <v>195521.48</v>
      </c>
    </row>
    <row r="15" spans="1:9">
      <c r="A15" s="3"/>
      <c r="B15" s="3"/>
      <c r="C15" s="3"/>
      <c r="D15" s="64" t="s">
        <v>70</v>
      </c>
      <c r="E15" s="3"/>
      <c r="F15" s="3"/>
      <c r="G15" s="3"/>
      <c r="H15" s="3"/>
      <c r="I15" s="57"/>
    </row>
    <row r="16" spans="1:9">
      <c r="A16" s="3"/>
      <c r="B16" s="3"/>
      <c r="C16" s="3"/>
      <c r="D16" s="3"/>
      <c r="E16" s="64" t="s">
        <v>71</v>
      </c>
      <c r="F16" s="3"/>
      <c r="G16" s="3"/>
      <c r="H16" s="3"/>
      <c r="I16" s="71">
        <v>0</v>
      </c>
    </row>
    <row r="17" spans="1:9">
      <c r="A17" s="3"/>
      <c r="B17" s="3"/>
      <c r="C17" s="3"/>
      <c r="D17" s="3"/>
      <c r="E17" s="64" t="s">
        <v>72</v>
      </c>
      <c r="F17" s="3"/>
      <c r="G17" s="3"/>
      <c r="H17" s="3"/>
      <c r="I17" s="71">
        <v>0</v>
      </c>
    </row>
    <row r="18" spans="1:9">
      <c r="A18" s="3"/>
      <c r="B18" s="3"/>
      <c r="C18" s="3"/>
      <c r="D18" s="3"/>
      <c r="E18" s="64" t="s">
        <v>73</v>
      </c>
      <c r="F18" s="3"/>
      <c r="G18" s="3"/>
      <c r="H18" s="3"/>
      <c r="I18" s="71">
        <v>0</v>
      </c>
    </row>
    <row r="19" spans="1:9" ht="13.5" thickBot="1">
      <c r="A19" s="3"/>
      <c r="B19" s="3"/>
      <c r="C19" s="3"/>
      <c r="D19" s="3"/>
      <c r="E19" s="64" t="s">
        <v>74</v>
      </c>
      <c r="F19" s="3"/>
      <c r="G19" s="3"/>
      <c r="H19" s="3"/>
      <c r="I19" s="73">
        <v>0</v>
      </c>
    </row>
    <row r="20" spans="1:9">
      <c r="A20" s="3"/>
      <c r="B20" s="3"/>
      <c r="C20" s="3"/>
      <c r="D20" s="64" t="s">
        <v>75</v>
      </c>
      <c r="E20" s="3"/>
      <c r="F20" s="3"/>
      <c r="G20" s="3"/>
      <c r="H20" s="3"/>
      <c r="I20" s="71">
        <f>ROUND(SUM(I15:I19),5)</f>
        <v>0</v>
      </c>
    </row>
    <row r="21" spans="1:9">
      <c r="A21" s="3"/>
      <c r="B21" s="3"/>
      <c r="C21" s="3"/>
      <c r="D21" s="64" t="s">
        <v>76</v>
      </c>
      <c r="E21" s="3"/>
      <c r="F21" s="3"/>
      <c r="G21" s="3"/>
      <c r="H21" s="3"/>
      <c r="I21" s="57"/>
    </row>
    <row r="22" spans="1:9">
      <c r="A22" s="3"/>
      <c r="B22" s="3"/>
      <c r="C22" s="3"/>
      <c r="D22" s="3"/>
      <c r="E22" s="64" t="s">
        <v>77</v>
      </c>
      <c r="F22" s="3"/>
      <c r="G22" s="3"/>
      <c r="H22" s="3"/>
      <c r="I22" s="71">
        <v>0</v>
      </c>
    </row>
    <row r="23" spans="1:9">
      <c r="A23" s="3"/>
      <c r="B23" s="3"/>
      <c r="C23" s="3"/>
      <c r="D23" s="3"/>
      <c r="E23" s="64" t="s">
        <v>78</v>
      </c>
      <c r="F23" s="3"/>
      <c r="G23" s="3"/>
      <c r="H23" s="3"/>
      <c r="I23" s="71">
        <v>0</v>
      </c>
    </row>
    <row r="24" spans="1:9">
      <c r="A24" s="3"/>
      <c r="B24" s="3"/>
      <c r="C24" s="3"/>
      <c r="D24" s="3"/>
      <c r="E24" s="64" t="s">
        <v>427</v>
      </c>
      <c r="F24" s="3"/>
      <c r="G24" s="3"/>
      <c r="H24" s="3"/>
      <c r="I24" s="71">
        <v>0</v>
      </c>
    </row>
    <row r="25" spans="1:9">
      <c r="A25" s="3"/>
      <c r="B25" s="3"/>
      <c r="C25" s="3"/>
      <c r="D25" s="3"/>
      <c r="E25" s="64" t="s">
        <v>79</v>
      </c>
      <c r="F25" s="3"/>
      <c r="G25" s="3"/>
      <c r="H25" s="3"/>
      <c r="I25" s="71">
        <v>0</v>
      </c>
    </row>
    <row r="26" spans="1:9">
      <c r="A26" s="3"/>
      <c r="B26" s="3"/>
      <c r="C26" s="3"/>
      <c r="D26" s="3"/>
      <c r="E26" s="64" t="s">
        <v>80</v>
      </c>
      <c r="F26" s="3"/>
      <c r="G26" s="3"/>
      <c r="H26" s="3"/>
      <c r="I26" s="71">
        <v>0</v>
      </c>
    </row>
    <row r="27" spans="1:9">
      <c r="A27" s="3"/>
      <c r="B27" s="3"/>
      <c r="C27" s="3"/>
      <c r="D27" s="3"/>
      <c r="E27" s="64" t="s">
        <v>81</v>
      </c>
      <c r="F27" s="3"/>
      <c r="G27" s="3"/>
      <c r="H27" s="3"/>
      <c r="I27" s="71">
        <v>0</v>
      </c>
    </row>
    <row r="28" spans="1:9">
      <c r="A28" s="3"/>
      <c r="B28" s="3"/>
      <c r="C28" s="3"/>
      <c r="D28" s="3"/>
      <c r="E28" s="64" t="s">
        <v>82</v>
      </c>
      <c r="F28" s="3"/>
      <c r="G28" s="3"/>
      <c r="H28" s="3"/>
      <c r="I28" s="71">
        <v>51897.13</v>
      </c>
    </row>
    <row r="29" spans="1:9">
      <c r="A29" s="3"/>
      <c r="B29" s="3"/>
      <c r="C29" s="3"/>
      <c r="D29" s="3"/>
      <c r="E29" s="64" t="s">
        <v>83</v>
      </c>
      <c r="F29" s="3"/>
      <c r="G29" s="3"/>
      <c r="H29" s="3"/>
      <c r="I29" s="71">
        <v>0</v>
      </c>
    </row>
    <row r="30" spans="1:9" ht="13.5" thickBot="1">
      <c r="A30" s="3"/>
      <c r="B30" s="3"/>
      <c r="C30" s="3"/>
      <c r="D30" s="3"/>
      <c r="E30" s="64" t="s">
        <v>84</v>
      </c>
      <c r="F30" s="3"/>
      <c r="G30" s="3"/>
      <c r="H30" s="3"/>
      <c r="I30" s="73">
        <v>0</v>
      </c>
    </row>
    <row r="31" spans="1:9">
      <c r="A31" s="3"/>
      <c r="B31" s="3"/>
      <c r="C31" s="3"/>
      <c r="D31" s="64" t="s">
        <v>85</v>
      </c>
      <c r="E31" s="3"/>
      <c r="F31" s="3"/>
      <c r="G31" s="3"/>
      <c r="H31" s="3"/>
      <c r="I31" s="71">
        <f>ROUND(SUM(I21:I30),5)</f>
        <v>51897.13</v>
      </c>
    </row>
    <row r="32" spans="1:9">
      <c r="A32" s="3"/>
      <c r="B32" s="3"/>
      <c r="C32" s="3"/>
      <c r="D32" s="64" t="s">
        <v>86</v>
      </c>
      <c r="E32" s="3"/>
      <c r="F32" s="3"/>
      <c r="G32" s="3"/>
      <c r="H32" s="3"/>
      <c r="I32" s="57"/>
    </row>
    <row r="33" spans="1:9">
      <c r="A33" s="3"/>
      <c r="B33" s="3"/>
      <c r="C33" s="3"/>
      <c r="D33" s="3"/>
      <c r="E33" s="64" t="s">
        <v>87</v>
      </c>
      <c r="F33" s="3"/>
      <c r="G33" s="3"/>
      <c r="H33" s="3"/>
      <c r="I33" s="71">
        <v>0</v>
      </c>
    </row>
    <row r="34" spans="1:9" ht="13.5" thickBot="1">
      <c r="A34" s="3"/>
      <c r="B34" s="3"/>
      <c r="C34" s="3"/>
      <c r="D34" s="3"/>
      <c r="E34" s="64" t="s">
        <v>88</v>
      </c>
      <c r="F34" s="3"/>
      <c r="G34" s="3"/>
      <c r="H34" s="3"/>
      <c r="I34" s="73">
        <v>0</v>
      </c>
    </row>
    <row r="35" spans="1:9">
      <c r="A35" s="3"/>
      <c r="B35" s="3"/>
      <c r="C35" s="3"/>
      <c r="D35" s="64" t="s">
        <v>89</v>
      </c>
      <c r="E35" s="3"/>
      <c r="F35" s="3"/>
      <c r="G35" s="3"/>
      <c r="H35" s="3"/>
      <c r="I35" s="71">
        <f>ROUND(SUM(I32:I34),5)</f>
        <v>0</v>
      </c>
    </row>
    <row r="36" spans="1:9">
      <c r="A36" s="3"/>
      <c r="B36" s="3"/>
      <c r="C36" s="3"/>
      <c r="D36" s="64" t="s">
        <v>90</v>
      </c>
      <c r="E36" s="3"/>
      <c r="F36" s="3"/>
      <c r="G36" s="3"/>
      <c r="H36" s="3"/>
      <c r="I36" s="57"/>
    </row>
    <row r="37" spans="1:9">
      <c r="A37" s="3"/>
      <c r="B37" s="3"/>
      <c r="C37" s="3"/>
      <c r="D37" s="3"/>
      <c r="E37" s="64" t="s">
        <v>91</v>
      </c>
      <c r="F37" s="3"/>
      <c r="G37" s="3"/>
      <c r="H37" s="3"/>
      <c r="I37" s="71">
        <v>919.76</v>
      </c>
    </row>
    <row r="38" spans="1:9">
      <c r="A38" s="3"/>
      <c r="B38" s="3"/>
      <c r="C38" s="3"/>
      <c r="D38" s="3"/>
      <c r="E38" s="64" t="s">
        <v>92</v>
      </c>
      <c r="F38" s="3"/>
      <c r="G38" s="3"/>
      <c r="H38" s="3"/>
      <c r="I38" s="71">
        <v>0</v>
      </c>
    </row>
    <row r="39" spans="1:9">
      <c r="A39" s="3"/>
      <c r="B39" s="3"/>
      <c r="C39" s="3"/>
      <c r="D39" s="3"/>
      <c r="E39" s="64" t="s">
        <v>93</v>
      </c>
      <c r="F39" s="3"/>
      <c r="G39" s="3"/>
      <c r="H39" s="3"/>
      <c r="I39" s="71">
        <v>0</v>
      </c>
    </row>
    <row r="40" spans="1:9">
      <c r="A40" s="3"/>
      <c r="B40" s="3"/>
      <c r="C40" s="3"/>
      <c r="D40" s="3"/>
      <c r="E40" s="64" t="s">
        <v>94</v>
      </c>
      <c r="F40" s="3"/>
      <c r="G40" s="3"/>
      <c r="H40" s="3"/>
      <c r="I40" s="71">
        <v>0</v>
      </c>
    </row>
    <row r="41" spans="1:9" ht="13.5" thickBot="1">
      <c r="A41" s="3"/>
      <c r="B41" s="3"/>
      <c r="C41" s="3"/>
      <c r="D41" s="3"/>
      <c r="E41" s="64" t="s">
        <v>95</v>
      </c>
      <c r="F41" s="3"/>
      <c r="G41" s="3"/>
      <c r="H41" s="3"/>
      <c r="I41" s="73">
        <v>3557.84</v>
      </c>
    </row>
    <row r="42" spans="1:9">
      <c r="A42" s="3"/>
      <c r="B42" s="3"/>
      <c r="C42" s="3"/>
      <c r="D42" s="64" t="s">
        <v>96</v>
      </c>
      <c r="E42" s="3"/>
      <c r="F42" s="3"/>
      <c r="G42" s="3"/>
      <c r="H42" s="3"/>
      <c r="I42" s="71">
        <f>ROUND(SUM(I36:I41),5)</f>
        <v>4477.6000000000004</v>
      </c>
    </row>
    <row r="43" spans="1:9">
      <c r="A43" s="3"/>
      <c r="B43" s="3"/>
      <c r="C43" s="3"/>
      <c r="D43" s="64" t="s">
        <v>97</v>
      </c>
      <c r="E43" s="3"/>
      <c r="F43" s="3"/>
      <c r="G43" s="3"/>
      <c r="H43" s="3"/>
      <c r="I43" s="57"/>
    </row>
    <row r="44" spans="1:9" ht="13.5" thickBot="1">
      <c r="A44" s="3"/>
      <c r="B44" s="3"/>
      <c r="C44" s="3"/>
      <c r="D44" s="3"/>
      <c r="E44" s="64" t="s">
        <v>98</v>
      </c>
      <c r="F44" s="3"/>
      <c r="G44" s="3"/>
      <c r="H44" s="3"/>
      <c r="I44" s="71">
        <v>0</v>
      </c>
    </row>
    <row r="45" spans="1:9" ht="13.5" thickBot="1">
      <c r="A45" s="3"/>
      <c r="B45" s="3"/>
      <c r="C45" s="3"/>
      <c r="D45" s="64" t="s">
        <v>99</v>
      </c>
      <c r="E45" s="3"/>
      <c r="F45" s="3"/>
      <c r="G45" s="3"/>
      <c r="H45" s="3"/>
      <c r="I45" s="72">
        <f>ROUND(SUM(I43:I44),5)</f>
        <v>0</v>
      </c>
    </row>
    <row r="46" spans="1:9">
      <c r="A46" s="3"/>
      <c r="B46" s="3"/>
      <c r="C46" s="64" t="s">
        <v>100</v>
      </c>
      <c r="D46" s="3"/>
      <c r="E46" s="3"/>
      <c r="F46" s="3"/>
      <c r="G46" s="3"/>
      <c r="H46" s="3"/>
      <c r="I46" s="71">
        <f>ROUND(I4+I14+I20+I31+I35+I42+I45,5)</f>
        <v>251896.21</v>
      </c>
    </row>
    <row r="47" spans="1:9">
      <c r="A47" s="3"/>
      <c r="B47" s="3"/>
      <c r="C47" s="64" t="s">
        <v>101</v>
      </c>
      <c r="D47" s="3"/>
      <c r="E47" s="3"/>
      <c r="F47" s="3"/>
      <c r="G47" s="3"/>
      <c r="H47" s="3"/>
      <c r="I47" s="57"/>
    </row>
    <row r="48" spans="1:9">
      <c r="A48" s="3"/>
      <c r="B48" s="3"/>
      <c r="C48" s="3"/>
      <c r="D48" s="64" t="s">
        <v>102</v>
      </c>
      <c r="E48" s="3"/>
      <c r="F48" s="3"/>
      <c r="G48" s="3"/>
      <c r="H48" s="3"/>
      <c r="I48" s="57"/>
    </row>
    <row r="49" spans="1:9" ht="13.5" thickBot="1">
      <c r="A49" s="3"/>
      <c r="B49" s="3"/>
      <c r="C49" s="3"/>
      <c r="D49" s="3"/>
      <c r="E49" s="64" t="s">
        <v>103</v>
      </c>
      <c r="F49" s="3"/>
      <c r="G49" s="3"/>
      <c r="H49" s="3"/>
      <c r="I49" s="71">
        <v>0</v>
      </c>
    </row>
    <row r="50" spans="1:9" s="14" customFormat="1" ht="13.5" thickBot="1">
      <c r="A50" s="3"/>
      <c r="B50" s="3"/>
      <c r="C50" s="3"/>
      <c r="D50" s="64" t="s">
        <v>104</v>
      </c>
      <c r="E50" s="3"/>
      <c r="F50" s="3"/>
      <c r="G50" s="3"/>
      <c r="H50" s="3"/>
      <c r="I50" s="74">
        <f>ROUND(SUM(I48:I49),5)</f>
        <v>0</v>
      </c>
    </row>
    <row r="51" spans="1:9" ht="13.5" thickBot="1">
      <c r="A51" s="3"/>
      <c r="B51" s="3"/>
      <c r="C51" s="64" t="s">
        <v>105</v>
      </c>
      <c r="D51" s="3"/>
      <c r="E51" s="3"/>
      <c r="F51" s="3"/>
      <c r="G51" s="3"/>
      <c r="H51" s="3"/>
      <c r="I51" s="72">
        <f>ROUND(I47+I50,5)</f>
        <v>0</v>
      </c>
    </row>
    <row r="52" spans="1:9">
      <c r="A52" s="3"/>
      <c r="B52" s="64" t="s">
        <v>106</v>
      </c>
      <c r="C52" s="3"/>
      <c r="D52" s="3"/>
      <c r="E52" s="3"/>
      <c r="F52" s="3"/>
      <c r="G52" s="3"/>
      <c r="H52" s="3"/>
      <c r="I52" s="71">
        <f>ROUND(I3+I46+I51,5)</f>
        <v>251896.21</v>
      </c>
    </row>
    <row r="53" spans="1:9">
      <c r="A53" s="3"/>
      <c r="B53" s="64" t="s">
        <v>107</v>
      </c>
      <c r="C53" s="3"/>
      <c r="D53" s="3"/>
      <c r="E53" s="3"/>
      <c r="F53" s="3"/>
      <c r="G53" s="3"/>
      <c r="H53" s="3"/>
      <c r="I53" s="57"/>
    </row>
    <row r="54" spans="1:9">
      <c r="A54" s="3"/>
      <c r="B54" s="3"/>
      <c r="C54" s="64" t="s">
        <v>108</v>
      </c>
      <c r="D54" s="3"/>
      <c r="E54" s="3"/>
      <c r="F54" s="3"/>
      <c r="G54" s="3"/>
      <c r="H54" s="3"/>
      <c r="I54" s="57"/>
    </row>
    <row r="55" spans="1:9">
      <c r="A55" s="3"/>
      <c r="B55" s="3"/>
      <c r="C55" s="3"/>
      <c r="D55" s="64" t="s">
        <v>109</v>
      </c>
      <c r="E55" s="3"/>
      <c r="F55" s="3"/>
      <c r="G55" s="3"/>
      <c r="H55" s="3"/>
      <c r="I55" s="71">
        <v>644399.06999999995</v>
      </c>
    </row>
    <row r="56" spans="1:9">
      <c r="A56" s="3"/>
      <c r="B56" s="3"/>
      <c r="C56" s="3"/>
      <c r="D56" s="64" t="s">
        <v>110</v>
      </c>
      <c r="E56" s="3"/>
      <c r="F56" s="3"/>
      <c r="G56" s="3"/>
      <c r="H56" s="3"/>
      <c r="I56" s="71">
        <v>41944</v>
      </c>
    </row>
    <row r="57" spans="1:9">
      <c r="A57" s="3"/>
      <c r="B57" s="3"/>
      <c r="C57" s="3"/>
      <c r="D57" s="64" t="s">
        <v>111</v>
      </c>
      <c r="E57" s="3"/>
      <c r="F57" s="3"/>
      <c r="G57" s="3"/>
      <c r="H57" s="3"/>
      <c r="I57" s="71">
        <v>1359762</v>
      </c>
    </row>
    <row r="58" spans="1:9" ht="13.5" thickBot="1">
      <c r="A58" s="3"/>
      <c r="B58" s="3"/>
      <c r="C58" s="3"/>
      <c r="D58" s="64" t="s">
        <v>112</v>
      </c>
      <c r="E58" s="3"/>
      <c r="F58" s="3"/>
      <c r="G58" s="3"/>
      <c r="H58" s="3"/>
      <c r="I58" s="71">
        <v>101500</v>
      </c>
    </row>
    <row r="59" spans="1:9" ht="13.5" thickBot="1">
      <c r="A59" s="3"/>
      <c r="B59" s="3"/>
      <c r="C59" s="64" t="s">
        <v>113</v>
      </c>
      <c r="D59" s="3"/>
      <c r="E59" s="3"/>
      <c r="F59" s="3"/>
      <c r="G59" s="3"/>
      <c r="H59" s="3"/>
      <c r="I59" s="74">
        <f>ROUND(SUM(I54:I58),5)</f>
        <v>2147605.0699999998</v>
      </c>
    </row>
    <row r="60" spans="1:9" ht="13.5" thickBot="1">
      <c r="A60" s="3"/>
      <c r="B60" s="64" t="s">
        <v>114</v>
      </c>
      <c r="C60" s="3"/>
      <c r="D60" s="3"/>
      <c r="E60" s="3"/>
      <c r="F60" s="3"/>
      <c r="G60" s="3"/>
      <c r="H60" s="3"/>
      <c r="I60" s="74">
        <f>ROUND(I53+I59,5)</f>
        <v>2147605.0699999998</v>
      </c>
    </row>
    <row r="61" spans="1:9" ht="13.5" thickBot="1">
      <c r="A61" s="64" t="s">
        <v>115</v>
      </c>
      <c r="B61" s="3"/>
      <c r="C61" s="3"/>
      <c r="D61" s="3"/>
      <c r="E61" s="3"/>
      <c r="F61" s="3"/>
      <c r="G61" s="3"/>
      <c r="H61" s="3"/>
      <c r="I61" s="75">
        <f>ROUND(I2+I52+I60,5)</f>
        <v>2399501.2799999998</v>
      </c>
    </row>
    <row r="62" spans="1:9" ht="13.5" thickTop="1">
      <c r="A62" s="64" t="s">
        <v>116</v>
      </c>
      <c r="B62" s="3"/>
      <c r="C62" s="3"/>
      <c r="D62" s="3"/>
      <c r="E62" s="3"/>
      <c r="F62" s="3"/>
      <c r="G62" s="3"/>
      <c r="H62" s="3"/>
      <c r="I62" s="57"/>
    </row>
    <row r="63" spans="1:9">
      <c r="A63" s="3"/>
      <c r="B63" s="64" t="s">
        <v>117</v>
      </c>
      <c r="C63" s="3"/>
      <c r="D63" s="3"/>
      <c r="E63" s="3"/>
      <c r="F63" s="3"/>
      <c r="G63" s="3"/>
      <c r="H63" s="3"/>
      <c r="I63" s="57"/>
    </row>
    <row r="64" spans="1:9">
      <c r="A64" s="3"/>
      <c r="B64" s="3"/>
      <c r="C64" s="64" t="s">
        <v>118</v>
      </c>
      <c r="D64" s="3"/>
      <c r="E64" s="3"/>
      <c r="F64" s="3"/>
      <c r="G64" s="3"/>
      <c r="H64" s="3"/>
      <c r="I64" s="57"/>
    </row>
    <row r="65" spans="1:9">
      <c r="A65" s="3"/>
      <c r="B65" s="3"/>
      <c r="C65" s="3"/>
      <c r="D65" s="64" t="s">
        <v>119</v>
      </c>
      <c r="E65" s="3"/>
      <c r="F65" s="3"/>
      <c r="G65" s="3"/>
      <c r="H65" s="3"/>
      <c r="I65" s="57"/>
    </row>
    <row r="66" spans="1:9">
      <c r="A66" s="3"/>
      <c r="B66" s="3"/>
      <c r="C66" s="3"/>
      <c r="D66" s="3"/>
      <c r="E66" s="64" t="s">
        <v>121</v>
      </c>
      <c r="F66" s="3"/>
      <c r="G66" s="3"/>
      <c r="H66" s="3"/>
      <c r="I66" s="71">
        <v>-0.04</v>
      </c>
    </row>
    <row r="67" spans="1:9">
      <c r="A67" s="3"/>
      <c r="B67" s="3"/>
      <c r="C67" s="3"/>
      <c r="D67" s="3"/>
      <c r="E67" s="64" t="s">
        <v>120</v>
      </c>
      <c r="F67" s="3"/>
      <c r="G67" s="3"/>
      <c r="H67" s="3"/>
      <c r="I67" s="71">
        <v>-1270.5999999999999</v>
      </c>
    </row>
    <row r="68" spans="1:9">
      <c r="A68" s="3"/>
      <c r="B68" s="3"/>
      <c r="C68" s="3"/>
      <c r="D68" s="3"/>
      <c r="E68" s="64" t="s">
        <v>122</v>
      </c>
      <c r="F68" s="3"/>
      <c r="G68" s="3"/>
      <c r="H68" s="3"/>
      <c r="I68" s="71">
        <v>-170702.05</v>
      </c>
    </row>
    <row r="69" spans="1:9">
      <c r="A69" s="3"/>
      <c r="B69" s="3"/>
      <c r="C69" s="3"/>
      <c r="D69" s="3"/>
      <c r="E69" s="64" t="s">
        <v>123</v>
      </c>
      <c r="F69" s="3"/>
      <c r="G69" s="3"/>
      <c r="H69" s="3"/>
      <c r="I69" s="57"/>
    </row>
    <row r="70" spans="1:9">
      <c r="A70" s="3"/>
      <c r="B70" s="3"/>
      <c r="C70" s="3"/>
      <c r="D70" s="3"/>
      <c r="E70" s="3"/>
      <c r="F70" s="64" t="s">
        <v>124</v>
      </c>
      <c r="G70" s="3"/>
      <c r="H70" s="3"/>
      <c r="I70" s="71">
        <v>19879.38</v>
      </c>
    </row>
    <row r="71" spans="1:9">
      <c r="A71" s="3"/>
      <c r="B71" s="3"/>
      <c r="C71" s="3"/>
      <c r="D71" s="3"/>
      <c r="E71" s="3"/>
      <c r="F71" s="64" t="s">
        <v>444</v>
      </c>
      <c r="G71" s="3"/>
      <c r="H71" s="3"/>
      <c r="I71" s="71">
        <v>7354.61</v>
      </c>
    </row>
    <row r="72" spans="1:9">
      <c r="A72" s="3"/>
      <c r="B72" s="3"/>
      <c r="C72" s="3"/>
      <c r="D72" s="3"/>
      <c r="E72" s="3"/>
      <c r="F72" s="64" t="s">
        <v>125</v>
      </c>
      <c r="G72" s="3"/>
      <c r="H72" s="3"/>
      <c r="I72" s="57"/>
    </row>
    <row r="73" spans="1:9">
      <c r="A73" s="3"/>
      <c r="B73" s="3"/>
      <c r="C73" s="3"/>
      <c r="D73" s="3"/>
      <c r="E73" s="3"/>
      <c r="F73" s="3"/>
      <c r="G73" s="64" t="s">
        <v>126</v>
      </c>
      <c r="H73" s="3"/>
      <c r="I73" s="71">
        <v>1478.45</v>
      </c>
    </row>
    <row r="74" spans="1:9">
      <c r="A74" s="3"/>
      <c r="B74" s="3"/>
      <c r="C74" s="3"/>
      <c r="D74" s="3"/>
      <c r="E74" s="3"/>
      <c r="F74" s="3"/>
      <c r="G74" s="64" t="s">
        <v>127</v>
      </c>
      <c r="H74" s="3"/>
      <c r="I74" s="71">
        <v>0</v>
      </c>
    </row>
    <row r="75" spans="1:9">
      <c r="A75" s="3"/>
      <c r="B75" s="3"/>
      <c r="C75" s="3"/>
      <c r="D75" s="3"/>
      <c r="E75" s="3"/>
      <c r="F75" s="3"/>
      <c r="G75" s="64" t="s">
        <v>128</v>
      </c>
      <c r="H75" s="3"/>
      <c r="I75" s="71">
        <v>5346.94</v>
      </c>
    </row>
    <row r="76" spans="1:9" ht="13.5" thickBot="1">
      <c r="A76" s="3"/>
      <c r="B76" s="3"/>
      <c r="C76" s="3"/>
      <c r="D76" s="3"/>
      <c r="E76" s="3"/>
      <c r="F76" s="3"/>
      <c r="G76" s="64" t="s">
        <v>129</v>
      </c>
      <c r="H76" s="3"/>
      <c r="I76" s="73">
        <v>1293.1600000000001</v>
      </c>
    </row>
    <row r="77" spans="1:9">
      <c r="A77" s="3"/>
      <c r="B77" s="3"/>
      <c r="C77" s="3"/>
      <c r="D77" s="3"/>
      <c r="E77" s="3"/>
      <c r="F77" s="64" t="s">
        <v>130</v>
      </c>
      <c r="G77" s="3"/>
      <c r="H77" s="3"/>
      <c r="I77" s="71">
        <f>ROUND(SUM(I72:I76),5)</f>
        <v>8118.55</v>
      </c>
    </row>
    <row r="78" spans="1:9">
      <c r="A78" s="3"/>
      <c r="B78" s="3"/>
      <c r="C78" s="3"/>
      <c r="D78" s="3"/>
      <c r="E78" s="3"/>
      <c r="F78" s="64" t="s">
        <v>131</v>
      </c>
      <c r="G78" s="3"/>
      <c r="H78" s="3"/>
      <c r="I78" s="57"/>
    </row>
    <row r="79" spans="1:9">
      <c r="A79" s="3"/>
      <c r="B79" s="3"/>
      <c r="C79" s="3"/>
      <c r="D79" s="3"/>
      <c r="E79" s="3"/>
      <c r="F79" s="3"/>
      <c r="G79" s="64" t="s">
        <v>132</v>
      </c>
      <c r="H79" s="3"/>
      <c r="I79" s="71">
        <v>5702.82</v>
      </c>
    </row>
    <row r="80" spans="1:9" ht="13.5" thickBot="1">
      <c r="A80" s="3"/>
      <c r="B80" s="3"/>
      <c r="C80" s="3"/>
      <c r="D80" s="3"/>
      <c r="E80" s="3"/>
      <c r="F80" s="3"/>
      <c r="G80" s="64" t="s">
        <v>133</v>
      </c>
      <c r="H80" s="3"/>
      <c r="I80" s="73">
        <v>0</v>
      </c>
    </row>
    <row r="81" spans="1:9">
      <c r="A81" s="3"/>
      <c r="B81" s="3"/>
      <c r="C81" s="3"/>
      <c r="D81" s="3"/>
      <c r="E81" s="3"/>
      <c r="F81" s="64" t="s">
        <v>134</v>
      </c>
      <c r="G81" s="3"/>
      <c r="H81" s="3"/>
      <c r="I81" s="71">
        <f>ROUND(SUM(I78:I80),5)</f>
        <v>5702.82</v>
      </c>
    </row>
    <row r="82" spans="1:9">
      <c r="A82" s="3"/>
      <c r="B82" s="3"/>
      <c r="C82" s="3"/>
      <c r="D82" s="3"/>
      <c r="E82" s="3"/>
      <c r="F82" s="64" t="s">
        <v>135</v>
      </c>
      <c r="G82" s="3"/>
      <c r="H82" s="3"/>
      <c r="I82" s="57"/>
    </row>
    <row r="83" spans="1:9">
      <c r="A83" s="3"/>
      <c r="B83" s="3"/>
      <c r="C83" s="3"/>
      <c r="D83" s="3"/>
      <c r="E83" s="3"/>
      <c r="F83" s="3"/>
      <c r="G83" s="64" t="s">
        <v>136</v>
      </c>
      <c r="H83" s="3"/>
      <c r="I83" s="71">
        <v>1651.21</v>
      </c>
    </row>
    <row r="84" spans="1:9">
      <c r="A84" s="3"/>
      <c r="B84" s="3"/>
      <c r="C84" s="3"/>
      <c r="D84" s="3"/>
      <c r="E84" s="3"/>
      <c r="F84" s="3"/>
      <c r="G84" s="64" t="s">
        <v>137</v>
      </c>
      <c r="H84" s="3"/>
      <c r="I84" s="57"/>
    </row>
    <row r="85" spans="1:9">
      <c r="A85" s="3"/>
      <c r="B85" s="3"/>
      <c r="C85" s="3"/>
      <c r="D85" s="3"/>
      <c r="E85" s="3"/>
      <c r="F85" s="3"/>
      <c r="G85" s="3"/>
      <c r="H85" s="64" t="s">
        <v>138</v>
      </c>
      <c r="I85" s="71">
        <v>0</v>
      </c>
    </row>
    <row r="86" spans="1:9">
      <c r="A86" s="3"/>
      <c r="B86" s="3"/>
      <c r="C86" s="3"/>
      <c r="D86" s="3"/>
      <c r="E86" s="3"/>
      <c r="F86" s="3"/>
      <c r="G86" s="3"/>
      <c r="H86" s="64" t="s">
        <v>139</v>
      </c>
      <c r="I86" s="71">
        <v>0</v>
      </c>
    </row>
    <row r="87" spans="1:9">
      <c r="A87" s="3"/>
      <c r="B87" s="3"/>
      <c r="C87" s="3"/>
      <c r="D87" s="3"/>
      <c r="E87" s="3"/>
      <c r="F87" s="3"/>
      <c r="G87" s="3"/>
      <c r="H87" s="64" t="s">
        <v>140</v>
      </c>
      <c r="I87" s="71">
        <v>0</v>
      </c>
    </row>
    <row r="88" spans="1:9">
      <c r="A88" s="3"/>
      <c r="B88" s="3"/>
      <c r="C88" s="3"/>
      <c r="D88" s="3"/>
      <c r="E88" s="3"/>
      <c r="F88" s="3"/>
      <c r="G88" s="3"/>
      <c r="H88" s="64" t="s">
        <v>141</v>
      </c>
      <c r="I88" s="71">
        <v>0</v>
      </c>
    </row>
    <row r="89" spans="1:9">
      <c r="A89" s="3"/>
      <c r="B89" s="3"/>
      <c r="C89" s="3"/>
      <c r="D89" s="3"/>
      <c r="E89" s="3"/>
      <c r="F89" s="3"/>
      <c r="G89" s="3"/>
      <c r="H89" s="64" t="s">
        <v>142</v>
      </c>
      <c r="I89" s="71">
        <v>0</v>
      </c>
    </row>
    <row r="90" spans="1:9" ht="13.5" thickBot="1">
      <c r="A90" s="3"/>
      <c r="B90" s="3"/>
      <c r="C90" s="3"/>
      <c r="D90" s="3"/>
      <c r="E90" s="3"/>
      <c r="F90" s="3"/>
      <c r="G90" s="3"/>
      <c r="H90" s="64" t="s">
        <v>143</v>
      </c>
      <c r="I90" s="73">
        <v>0</v>
      </c>
    </row>
    <row r="91" spans="1:9">
      <c r="A91" s="3"/>
      <c r="B91" s="3"/>
      <c r="C91" s="3"/>
      <c r="D91" s="3"/>
      <c r="E91" s="3"/>
      <c r="F91" s="3"/>
      <c r="G91" s="64" t="s">
        <v>144</v>
      </c>
      <c r="H91" s="3"/>
      <c r="I91" s="71">
        <f>ROUND(SUM(I84:I90),5)</f>
        <v>0</v>
      </c>
    </row>
    <row r="92" spans="1:9">
      <c r="A92" s="3"/>
      <c r="B92" s="3"/>
      <c r="C92" s="3"/>
      <c r="D92" s="3"/>
      <c r="E92" s="3"/>
      <c r="F92" s="3"/>
      <c r="G92" s="64" t="s">
        <v>145</v>
      </c>
      <c r="H92" s="3"/>
      <c r="I92" s="57"/>
    </row>
    <row r="93" spans="1:9">
      <c r="A93" s="3"/>
      <c r="B93" s="3"/>
      <c r="C93" s="3"/>
      <c r="D93" s="3"/>
      <c r="E93" s="3"/>
      <c r="F93" s="3"/>
      <c r="G93" s="3"/>
      <c r="H93" s="64" t="s">
        <v>146</v>
      </c>
      <c r="I93" s="71">
        <v>0</v>
      </c>
    </row>
    <row r="94" spans="1:9" ht="13.5" thickBot="1">
      <c r="A94" s="3"/>
      <c r="B94" s="3"/>
      <c r="C94" s="3"/>
      <c r="D94" s="3"/>
      <c r="E94" s="3"/>
      <c r="F94" s="3"/>
      <c r="G94" s="3"/>
      <c r="H94" s="64" t="s">
        <v>147</v>
      </c>
      <c r="I94" s="73">
        <v>0</v>
      </c>
    </row>
    <row r="95" spans="1:9">
      <c r="A95" s="3"/>
      <c r="B95" s="3"/>
      <c r="C95" s="3"/>
      <c r="D95" s="3"/>
      <c r="E95" s="3"/>
      <c r="F95" s="3"/>
      <c r="G95" s="64" t="s">
        <v>148</v>
      </c>
      <c r="H95" s="3"/>
      <c r="I95" s="71">
        <f>ROUND(SUM(I92:I94),5)</f>
        <v>0</v>
      </c>
    </row>
    <row r="96" spans="1:9">
      <c r="A96" s="3"/>
      <c r="B96" s="3"/>
      <c r="C96" s="3"/>
      <c r="D96" s="3"/>
      <c r="E96" s="3"/>
      <c r="F96" s="3"/>
      <c r="G96" s="64" t="s">
        <v>149</v>
      </c>
      <c r="H96" s="3"/>
      <c r="I96" s="71">
        <v>0</v>
      </c>
    </row>
    <row r="97" spans="1:9">
      <c r="A97" s="3"/>
      <c r="B97" s="3"/>
      <c r="C97" s="3"/>
      <c r="D97" s="3"/>
      <c r="E97" s="3"/>
      <c r="F97" s="3"/>
      <c r="G97" s="64" t="s">
        <v>150</v>
      </c>
      <c r="H97" s="3"/>
      <c r="I97" s="57"/>
    </row>
    <row r="98" spans="1:9" ht="13.5" thickBot="1">
      <c r="A98" s="3"/>
      <c r="B98" s="3"/>
      <c r="C98" s="3"/>
      <c r="D98" s="3"/>
      <c r="E98" s="3"/>
      <c r="F98" s="3"/>
      <c r="G98" s="3"/>
      <c r="H98" s="64" t="s">
        <v>151</v>
      </c>
      <c r="I98" s="73">
        <v>0</v>
      </c>
    </row>
    <row r="99" spans="1:9">
      <c r="A99" s="3"/>
      <c r="B99" s="3"/>
      <c r="C99" s="3"/>
      <c r="D99" s="3"/>
      <c r="E99" s="3"/>
      <c r="F99" s="3"/>
      <c r="G99" s="64" t="s">
        <v>152</v>
      </c>
      <c r="H99" s="3"/>
      <c r="I99" s="71">
        <f>ROUND(SUM(I97:I98),5)</f>
        <v>0</v>
      </c>
    </row>
    <row r="100" spans="1:9" ht="13.5" thickBot="1">
      <c r="A100" s="3"/>
      <c r="B100" s="3"/>
      <c r="C100" s="3"/>
      <c r="D100" s="3"/>
      <c r="E100" s="3"/>
      <c r="F100" s="3"/>
      <c r="G100" s="64" t="s">
        <v>428</v>
      </c>
      <c r="H100" s="3"/>
      <c r="I100" s="73">
        <v>4589.6899999999996</v>
      </c>
    </row>
    <row r="101" spans="1:9">
      <c r="A101" s="3"/>
      <c r="B101" s="3"/>
      <c r="C101" s="3"/>
      <c r="D101" s="3"/>
      <c r="E101" s="3"/>
      <c r="F101" s="64" t="s">
        <v>153</v>
      </c>
      <c r="G101" s="3"/>
      <c r="H101" s="3"/>
      <c r="I101" s="71">
        <f>ROUND(SUM(I82:I83)+I91+SUM(I95:I96)+SUM(I99:I100),5)</f>
        <v>6240.9</v>
      </c>
    </row>
    <row r="102" spans="1:9">
      <c r="A102" s="3"/>
      <c r="B102" s="3"/>
      <c r="C102" s="3"/>
      <c r="D102" s="3"/>
      <c r="E102" s="3"/>
      <c r="F102" s="64" t="s">
        <v>154</v>
      </c>
      <c r="G102" s="3"/>
      <c r="H102" s="3"/>
      <c r="I102" s="57"/>
    </row>
    <row r="103" spans="1:9">
      <c r="A103" s="3"/>
      <c r="B103" s="3"/>
      <c r="C103" s="3"/>
      <c r="D103" s="3"/>
      <c r="E103" s="3"/>
      <c r="F103" s="3"/>
      <c r="G103" s="64" t="s">
        <v>155</v>
      </c>
      <c r="H103" s="3"/>
      <c r="I103" s="71">
        <v>0</v>
      </c>
    </row>
    <row r="104" spans="1:9" ht="13.5" thickBot="1">
      <c r="A104" s="3"/>
      <c r="B104" s="3"/>
      <c r="C104" s="3"/>
      <c r="D104" s="3"/>
      <c r="E104" s="3"/>
      <c r="F104" s="3"/>
      <c r="G104" s="64" t="s">
        <v>156</v>
      </c>
      <c r="H104" s="3"/>
      <c r="I104" s="73">
        <v>0</v>
      </c>
    </row>
    <row r="105" spans="1:9">
      <c r="A105" s="3"/>
      <c r="B105" s="3"/>
      <c r="C105" s="3"/>
      <c r="D105" s="3"/>
      <c r="E105" s="3"/>
      <c r="F105" s="64" t="s">
        <v>157</v>
      </c>
      <c r="G105" s="3"/>
      <c r="H105" s="3"/>
      <c r="I105" s="71">
        <f>ROUND(SUM(I102:I104),5)</f>
        <v>0</v>
      </c>
    </row>
    <row r="106" spans="1:9">
      <c r="A106" s="3"/>
      <c r="B106" s="3"/>
      <c r="C106" s="3"/>
      <c r="D106" s="3"/>
      <c r="E106" s="3"/>
      <c r="F106" s="64" t="s">
        <v>158</v>
      </c>
      <c r="G106" s="3"/>
      <c r="H106" s="3"/>
      <c r="I106" s="57"/>
    </row>
    <row r="107" spans="1:9">
      <c r="A107" s="3"/>
      <c r="B107" s="3"/>
      <c r="C107" s="3"/>
      <c r="D107" s="3"/>
      <c r="E107" s="3"/>
      <c r="F107" s="3"/>
      <c r="G107" s="64" t="s">
        <v>159</v>
      </c>
      <c r="H107" s="3"/>
      <c r="I107" s="71">
        <v>6755.47</v>
      </c>
    </row>
    <row r="108" spans="1:9">
      <c r="A108" s="3"/>
      <c r="B108" s="3"/>
      <c r="C108" s="3"/>
      <c r="D108" s="3"/>
      <c r="E108" s="3"/>
      <c r="F108" s="3"/>
      <c r="G108" s="64" t="s">
        <v>160</v>
      </c>
      <c r="H108" s="3"/>
      <c r="I108" s="71">
        <v>66133.36</v>
      </c>
    </row>
    <row r="109" spans="1:9">
      <c r="A109" s="3"/>
      <c r="B109" s="3"/>
      <c r="C109" s="3"/>
      <c r="D109" s="3"/>
      <c r="E109" s="3"/>
      <c r="F109" s="3"/>
      <c r="G109" s="64" t="s">
        <v>161</v>
      </c>
      <c r="H109" s="3"/>
      <c r="I109" s="71">
        <v>0</v>
      </c>
    </row>
    <row r="110" spans="1:9">
      <c r="A110" s="3"/>
      <c r="B110" s="3"/>
      <c r="C110" s="3"/>
      <c r="D110" s="3"/>
      <c r="E110" s="3"/>
      <c r="F110" s="3"/>
      <c r="G110" s="64" t="s">
        <v>162</v>
      </c>
      <c r="H110" s="3"/>
      <c r="I110" s="71">
        <v>1029.44</v>
      </c>
    </row>
    <row r="111" spans="1:9">
      <c r="A111" s="3"/>
      <c r="B111" s="3"/>
      <c r="C111" s="3"/>
      <c r="D111" s="3"/>
      <c r="E111" s="3"/>
      <c r="F111" s="3"/>
      <c r="G111" s="64" t="s">
        <v>163</v>
      </c>
      <c r="H111" s="3"/>
      <c r="I111" s="71">
        <v>411.33</v>
      </c>
    </row>
    <row r="112" spans="1:9">
      <c r="A112" s="3"/>
      <c r="B112" s="3"/>
      <c r="C112" s="3"/>
      <c r="D112" s="3"/>
      <c r="E112" s="3"/>
      <c r="F112" s="3"/>
      <c r="G112" s="64" t="s">
        <v>164</v>
      </c>
      <c r="H112" s="3"/>
      <c r="I112" s="71">
        <v>4239.8100000000004</v>
      </c>
    </row>
    <row r="113" spans="1:9">
      <c r="A113" s="3"/>
      <c r="B113" s="3"/>
      <c r="C113" s="3"/>
      <c r="D113" s="3"/>
      <c r="E113" s="3"/>
      <c r="F113" s="3"/>
      <c r="G113" s="64" t="s">
        <v>165</v>
      </c>
      <c r="H113" s="3"/>
      <c r="I113" s="71">
        <v>15219</v>
      </c>
    </row>
    <row r="114" spans="1:9">
      <c r="A114" s="3"/>
      <c r="B114" s="3"/>
      <c r="C114" s="3"/>
      <c r="D114" s="3"/>
      <c r="E114" s="3"/>
      <c r="F114" s="3"/>
      <c r="G114" s="64" t="s">
        <v>448</v>
      </c>
      <c r="H114" s="3"/>
      <c r="I114" s="57"/>
    </row>
    <row r="115" spans="1:9">
      <c r="A115" s="3"/>
      <c r="B115" s="3"/>
      <c r="C115" s="3"/>
      <c r="D115" s="3"/>
      <c r="E115" s="3"/>
      <c r="F115" s="3"/>
      <c r="G115" s="3"/>
      <c r="H115" s="64" t="s">
        <v>449</v>
      </c>
      <c r="I115" s="71">
        <v>5000</v>
      </c>
    </row>
    <row r="116" spans="1:9" ht="13.5" thickBot="1">
      <c r="A116" s="3"/>
      <c r="B116" s="3"/>
      <c r="C116" s="3"/>
      <c r="D116" s="3"/>
      <c r="E116" s="3"/>
      <c r="F116" s="3"/>
      <c r="G116" s="3"/>
      <c r="H116" s="64" t="s">
        <v>450</v>
      </c>
      <c r="I116" s="71">
        <v>2500</v>
      </c>
    </row>
    <row r="117" spans="1:9" ht="13.5" thickBot="1">
      <c r="A117" s="3"/>
      <c r="B117" s="3"/>
      <c r="C117" s="3"/>
      <c r="D117" s="3"/>
      <c r="E117" s="3"/>
      <c r="F117" s="3"/>
      <c r="G117" s="64" t="s">
        <v>451</v>
      </c>
      <c r="H117" s="3"/>
      <c r="I117" s="72">
        <f>ROUND(SUM(I114:I116),5)</f>
        <v>7500</v>
      </c>
    </row>
    <row r="118" spans="1:9">
      <c r="A118" s="3"/>
      <c r="B118" s="3"/>
      <c r="C118" s="3"/>
      <c r="D118" s="3"/>
      <c r="E118" s="3"/>
      <c r="F118" s="64" t="s">
        <v>166</v>
      </c>
      <c r="G118" s="3"/>
      <c r="H118" s="3"/>
      <c r="I118" s="71">
        <f>ROUND(SUM(I106:I113)+I117,5)</f>
        <v>101288.41</v>
      </c>
    </row>
    <row r="119" spans="1:9">
      <c r="A119" s="3"/>
      <c r="B119" s="3"/>
      <c r="C119" s="3"/>
      <c r="D119" s="3"/>
      <c r="E119" s="3"/>
      <c r="F119" s="64" t="s">
        <v>167</v>
      </c>
      <c r="G119" s="3"/>
      <c r="H119" s="3"/>
      <c r="I119" s="57"/>
    </row>
    <row r="120" spans="1:9">
      <c r="A120" s="3"/>
      <c r="B120" s="3"/>
      <c r="C120" s="3"/>
      <c r="D120" s="3"/>
      <c r="E120" s="3"/>
      <c r="F120" s="3"/>
      <c r="G120" s="64" t="s">
        <v>168</v>
      </c>
      <c r="H120" s="3"/>
      <c r="I120" s="71">
        <v>1954.18</v>
      </c>
    </row>
    <row r="121" spans="1:9">
      <c r="A121" s="3"/>
      <c r="B121" s="3"/>
      <c r="C121" s="3"/>
      <c r="D121" s="3"/>
      <c r="E121" s="3"/>
      <c r="F121" s="3"/>
      <c r="G121" s="64" t="s">
        <v>169</v>
      </c>
      <c r="H121" s="3"/>
      <c r="I121" s="71">
        <v>0</v>
      </c>
    </row>
    <row r="122" spans="1:9">
      <c r="A122" s="3"/>
      <c r="B122" s="3"/>
      <c r="C122" s="3"/>
      <c r="D122" s="3"/>
      <c r="E122" s="3"/>
      <c r="F122" s="3"/>
      <c r="G122" s="64" t="s">
        <v>170</v>
      </c>
      <c r="H122" s="3"/>
      <c r="I122" s="71">
        <v>0</v>
      </c>
    </row>
    <row r="123" spans="1:9" ht="13.5" thickBot="1">
      <c r="A123" s="3"/>
      <c r="B123" s="3"/>
      <c r="C123" s="3"/>
      <c r="D123" s="3"/>
      <c r="E123" s="3"/>
      <c r="F123" s="3"/>
      <c r="G123" s="64" t="s">
        <v>171</v>
      </c>
      <c r="H123" s="3"/>
      <c r="I123" s="73">
        <v>0</v>
      </c>
    </row>
    <row r="124" spans="1:9">
      <c r="A124" s="3"/>
      <c r="B124" s="3"/>
      <c r="C124" s="3"/>
      <c r="D124" s="3"/>
      <c r="E124" s="3"/>
      <c r="F124" s="64" t="s">
        <v>172</v>
      </c>
      <c r="G124" s="3"/>
      <c r="H124" s="3"/>
      <c r="I124" s="71">
        <f>ROUND(SUM(I119:I123),5)</f>
        <v>1954.18</v>
      </c>
    </row>
    <row r="125" spans="1:9">
      <c r="A125" s="3"/>
      <c r="B125" s="3"/>
      <c r="C125" s="3"/>
      <c r="D125" s="3"/>
      <c r="E125" s="3"/>
      <c r="F125" s="64" t="s">
        <v>173</v>
      </c>
      <c r="G125" s="3"/>
      <c r="H125" s="3"/>
      <c r="I125" s="57"/>
    </row>
    <row r="126" spans="1:9">
      <c r="A126" s="3"/>
      <c r="B126" s="3"/>
      <c r="C126" s="3"/>
      <c r="D126" s="3"/>
      <c r="E126" s="3"/>
      <c r="F126" s="3"/>
      <c r="G126" s="64" t="s">
        <v>174</v>
      </c>
      <c r="H126" s="3"/>
      <c r="I126" s="71">
        <v>0</v>
      </c>
    </row>
    <row r="127" spans="1:9">
      <c r="A127" s="3"/>
      <c r="B127" s="3"/>
      <c r="C127" s="3"/>
      <c r="D127" s="3"/>
      <c r="E127" s="3"/>
      <c r="F127" s="3"/>
      <c r="G127" s="64" t="s">
        <v>175</v>
      </c>
      <c r="H127" s="3"/>
      <c r="I127" s="71">
        <v>4942.96</v>
      </c>
    </row>
    <row r="128" spans="1:9">
      <c r="A128" s="3"/>
      <c r="B128" s="3"/>
      <c r="C128" s="3"/>
      <c r="D128" s="3"/>
      <c r="E128" s="3"/>
      <c r="F128" s="3"/>
      <c r="G128" s="64" t="s">
        <v>176</v>
      </c>
      <c r="H128" s="3"/>
      <c r="I128" s="71">
        <v>0</v>
      </c>
    </row>
    <row r="129" spans="1:9">
      <c r="A129" s="3"/>
      <c r="B129" s="3"/>
      <c r="C129" s="3"/>
      <c r="D129" s="3"/>
      <c r="E129" s="3"/>
      <c r="F129" s="3"/>
      <c r="G129" s="64" t="s">
        <v>429</v>
      </c>
      <c r="H129" s="3"/>
      <c r="I129" s="71">
        <v>0</v>
      </c>
    </row>
    <row r="130" spans="1:9">
      <c r="A130" s="3"/>
      <c r="B130" s="3"/>
      <c r="C130" s="3"/>
      <c r="D130" s="3"/>
      <c r="E130" s="3"/>
      <c r="F130" s="3"/>
      <c r="G130" s="64" t="s">
        <v>443</v>
      </c>
      <c r="H130" s="3"/>
      <c r="I130" s="71">
        <v>6399.05</v>
      </c>
    </row>
    <row r="131" spans="1:9" ht="13.5" thickBot="1">
      <c r="A131" s="3"/>
      <c r="B131" s="3"/>
      <c r="C131" s="3"/>
      <c r="D131" s="3"/>
      <c r="E131" s="3"/>
      <c r="F131" s="3"/>
      <c r="G131" s="64" t="s">
        <v>177</v>
      </c>
      <c r="H131" s="3"/>
      <c r="I131" s="71">
        <v>8821.19</v>
      </c>
    </row>
    <row r="132" spans="1:9" ht="13.5" thickBot="1">
      <c r="A132" s="3"/>
      <c r="B132" s="3"/>
      <c r="C132" s="3"/>
      <c r="D132" s="3"/>
      <c r="E132" s="3"/>
      <c r="F132" s="64" t="s">
        <v>178</v>
      </c>
      <c r="G132" s="3"/>
      <c r="H132" s="3"/>
      <c r="I132" s="72">
        <f>ROUND(SUM(I125:I131),5)</f>
        <v>20163.2</v>
      </c>
    </row>
    <row r="133" spans="1:9" s="14" customFormat="1">
      <c r="A133" s="3"/>
      <c r="B133" s="3"/>
      <c r="C133" s="3"/>
      <c r="D133" s="3"/>
      <c r="E133" s="64" t="s">
        <v>179</v>
      </c>
      <c r="F133" s="3"/>
      <c r="G133" s="3"/>
      <c r="H133" s="3"/>
      <c r="I133" s="71">
        <f>ROUND(SUM(I69:I71)+I77+I81+I101+I105+I118+I124+I132,5)</f>
        <v>170702.05</v>
      </c>
    </row>
    <row r="134" spans="1:9">
      <c r="A134" s="3"/>
      <c r="B134" s="3"/>
      <c r="C134" s="3"/>
      <c r="D134" s="3"/>
      <c r="E134" s="64" t="s">
        <v>180</v>
      </c>
      <c r="F134" s="3"/>
      <c r="G134" s="3"/>
      <c r="H134" s="3"/>
      <c r="I134" s="71">
        <v>-25200</v>
      </c>
    </row>
    <row r="135" spans="1:9">
      <c r="A135" s="1"/>
      <c r="B135" s="1"/>
      <c r="C135" s="1"/>
      <c r="D135" s="3"/>
      <c r="E135" s="64" t="s">
        <v>181</v>
      </c>
      <c r="F135" s="3"/>
      <c r="G135" s="1"/>
      <c r="H135" s="1"/>
      <c r="I135" s="71">
        <v>25200</v>
      </c>
    </row>
    <row r="136" spans="1:9">
      <c r="A136" s="1"/>
      <c r="B136" s="1"/>
      <c r="C136" s="3"/>
      <c r="D136" s="3"/>
      <c r="E136" s="64" t="s">
        <v>182</v>
      </c>
      <c r="F136" s="3"/>
      <c r="G136" s="1"/>
      <c r="H136" s="1"/>
      <c r="I136" s="57"/>
    </row>
    <row r="137" spans="1:9">
      <c r="A137" s="1"/>
      <c r="B137" s="1"/>
      <c r="C137" s="3"/>
      <c r="D137" s="1"/>
      <c r="E137" s="3"/>
      <c r="F137" s="64" t="s">
        <v>183</v>
      </c>
      <c r="G137" s="1"/>
      <c r="H137" s="1"/>
      <c r="I137" s="71">
        <v>264.83</v>
      </c>
    </row>
    <row r="138" spans="1:9">
      <c r="A138" s="1"/>
      <c r="B138" s="1"/>
      <c r="C138" s="3"/>
      <c r="D138" s="3"/>
      <c r="E138" s="3"/>
      <c r="F138" s="64" t="s">
        <v>184</v>
      </c>
      <c r="G138" s="1"/>
      <c r="H138" s="1"/>
      <c r="I138" s="71">
        <v>264.83999999999997</v>
      </c>
    </row>
    <row r="139" spans="1:9">
      <c r="A139" s="1"/>
      <c r="B139" s="1"/>
      <c r="C139" s="1"/>
      <c r="D139" s="3"/>
      <c r="E139" s="3"/>
      <c r="F139" s="64" t="s">
        <v>185</v>
      </c>
      <c r="G139" s="1"/>
      <c r="H139" s="1"/>
      <c r="I139" s="71">
        <v>0</v>
      </c>
    </row>
    <row r="140" spans="1:9">
      <c r="A140" s="1"/>
      <c r="B140" s="1"/>
      <c r="C140" s="3"/>
      <c r="D140" s="3"/>
      <c r="E140" s="3"/>
      <c r="F140" s="64" t="s">
        <v>186</v>
      </c>
      <c r="G140" s="1"/>
      <c r="H140" s="1"/>
      <c r="I140" s="71">
        <v>0</v>
      </c>
    </row>
    <row r="141" spans="1:9">
      <c r="A141" s="1"/>
      <c r="B141" s="1"/>
      <c r="C141" s="3"/>
      <c r="D141" s="3"/>
      <c r="E141" s="3"/>
      <c r="F141" s="64" t="s">
        <v>187</v>
      </c>
      <c r="G141" s="1"/>
      <c r="H141" s="1"/>
      <c r="I141" s="71">
        <v>0</v>
      </c>
    </row>
    <row r="142" spans="1:9">
      <c r="A142" s="1"/>
      <c r="B142" s="1"/>
      <c r="C142" s="3"/>
      <c r="D142" s="3"/>
      <c r="E142" s="3"/>
      <c r="F142" s="64" t="s">
        <v>188</v>
      </c>
      <c r="G142" s="1"/>
      <c r="H142" s="1"/>
      <c r="I142" s="71">
        <v>308</v>
      </c>
    </row>
    <row r="143" spans="1:9">
      <c r="A143" s="1"/>
      <c r="B143" s="1"/>
      <c r="C143" s="3"/>
      <c r="D143" s="3"/>
      <c r="E143" s="3"/>
      <c r="F143" s="64" t="s">
        <v>189</v>
      </c>
      <c r="G143" s="1"/>
      <c r="H143" s="1"/>
      <c r="I143" s="71">
        <v>925.47</v>
      </c>
    </row>
    <row r="144" spans="1:9" ht="13.5" thickBot="1">
      <c r="A144" s="1"/>
      <c r="B144" s="3"/>
      <c r="C144" s="3"/>
      <c r="D144" s="3"/>
      <c r="E144" s="3"/>
      <c r="F144" s="65" t="s">
        <v>430</v>
      </c>
      <c r="G144" s="1"/>
      <c r="H144" s="1"/>
      <c r="I144" s="71">
        <v>500</v>
      </c>
    </row>
    <row r="145" spans="1:9" ht="13.5" thickBot="1">
      <c r="A145" s="1"/>
      <c r="B145" s="3"/>
      <c r="C145" s="1"/>
      <c r="D145" s="3"/>
      <c r="E145" s="64" t="s">
        <v>190</v>
      </c>
      <c r="F145" s="3"/>
      <c r="G145" s="1"/>
      <c r="H145" s="1"/>
      <c r="I145" s="74">
        <f>ROUND(SUM(I136:I144),5)</f>
        <v>2263.14</v>
      </c>
    </row>
    <row r="146" spans="1:9" ht="13.5" thickBot="1">
      <c r="A146" s="1"/>
      <c r="B146" s="3"/>
      <c r="C146" s="3"/>
      <c r="D146" s="65" t="s">
        <v>191</v>
      </c>
      <c r="E146" s="3"/>
      <c r="F146" s="1"/>
      <c r="G146" s="1"/>
      <c r="H146" s="1"/>
      <c r="I146" s="72">
        <f>ROUND(SUM(I65:I68)+SUM(I133:I135)+I145,5)</f>
        <v>992.5</v>
      </c>
    </row>
    <row r="147" spans="1:9">
      <c r="A147" s="1"/>
      <c r="B147" s="1"/>
      <c r="C147" s="65" t="s">
        <v>192</v>
      </c>
      <c r="D147" s="3"/>
      <c r="E147" s="3"/>
      <c r="F147" s="1"/>
      <c r="G147" s="1"/>
      <c r="H147" s="1"/>
      <c r="I147" s="71">
        <f>ROUND(I64+I146,5)</f>
        <v>992.5</v>
      </c>
    </row>
    <row r="148" spans="1:9">
      <c r="A148" s="1"/>
      <c r="B148" s="3"/>
      <c r="C148" s="65" t="s">
        <v>193</v>
      </c>
      <c r="D148" s="3"/>
      <c r="E148" s="3"/>
      <c r="F148" s="1"/>
      <c r="G148" s="1"/>
      <c r="H148" s="1"/>
      <c r="I148" s="57"/>
    </row>
    <row r="149" spans="1:9">
      <c r="A149" s="1"/>
      <c r="B149" s="3"/>
      <c r="C149" s="3"/>
      <c r="D149" s="65" t="s">
        <v>194</v>
      </c>
      <c r="E149" s="1"/>
      <c r="F149" s="1"/>
      <c r="G149" s="1"/>
      <c r="H149" s="1"/>
      <c r="I149" s="57"/>
    </row>
    <row r="150" spans="1:9">
      <c r="A150" s="3"/>
      <c r="B150" s="3"/>
      <c r="C150" s="3"/>
      <c r="D150" s="3"/>
      <c r="E150" s="65" t="s">
        <v>195</v>
      </c>
      <c r="F150" s="1"/>
      <c r="G150" s="1"/>
      <c r="H150" s="1"/>
      <c r="I150" s="71">
        <v>0</v>
      </c>
    </row>
    <row r="151" spans="1:9">
      <c r="A151" s="3"/>
      <c r="B151" s="3"/>
      <c r="C151" s="3"/>
      <c r="D151" s="1"/>
      <c r="E151" s="65" t="s">
        <v>196</v>
      </c>
      <c r="F151" s="1"/>
      <c r="G151" s="1"/>
      <c r="H151" s="1"/>
      <c r="I151" s="71">
        <v>145558.60999999999</v>
      </c>
    </row>
    <row r="152" spans="1:9" ht="13.5" thickBot="1">
      <c r="A152" s="1"/>
      <c r="B152" s="3"/>
      <c r="C152" s="3"/>
      <c r="D152" s="1"/>
      <c r="E152" s="65" t="s">
        <v>197</v>
      </c>
      <c r="F152" s="1"/>
      <c r="G152" s="1"/>
      <c r="H152" s="1"/>
      <c r="I152" s="71">
        <v>0</v>
      </c>
    </row>
    <row r="153" spans="1:9" ht="13.5" thickBot="1">
      <c r="A153" s="1"/>
      <c r="B153" s="3"/>
      <c r="C153" s="3"/>
      <c r="D153" s="65" t="s">
        <v>198</v>
      </c>
      <c r="E153" s="3"/>
      <c r="F153" s="1"/>
      <c r="G153" s="1"/>
      <c r="H153" s="1"/>
      <c r="I153" s="74">
        <f>ROUND(SUM(I149:I152),5)</f>
        <v>145558.60999999999</v>
      </c>
    </row>
    <row r="154" spans="1:9" ht="13.5" thickBot="1">
      <c r="A154" s="3"/>
      <c r="B154" s="3"/>
      <c r="C154" s="65" t="s">
        <v>199</v>
      </c>
      <c r="D154" s="3"/>
      <c r="E154" s="1"/>
      <c r="F154" s="1"/>
      <c r="G154" s="1"/>
      <c r="H154" s="1"/>
      <c r="I154" s="72">
        <f>ROUND(I148+I153,5)</f>
        <v>145558.60999999999</v>
      </c>
    </row>
    <row r="155" spans="1:9">
      <c r="A155" s="3"/>
      <c r="B155" s="65" t="s">
        <v>200</v>
      </c>
      <c r="C155" s="3"/>
      <c r="D155" s="1"/>
      <c r="E155" s="1"/>
      <c r="F155" s="1"/>
      <c r="G155" s="1"/>
      <c r="H155" s="1"/>
      <c r="I155" s="71">
        <f>ROUND(I63+I147+I154,5)</f>
        <v>146551.10999999999</v>
      </c>
    </row>
    <row r="156" spans="1:9">
      <c r="A156" s="3"/>
      <c r="B156" s="65" t="s">
        <v>201</v>
      </c>
      <c r="C156" s="1"/>
      <c r="D156" s="1"/>
      <c r="E156" s="1"/>
      <c r="F156" s="1"/>
      <c r="G156" s="1"/>
      <c r="H156" s="1"/>
      <c r="I156" s="57"/>
    </row>
    <row r="157" spans="1:9">
      <c r="A157" s="3"/>
      <c r="B157" s="3"/>
      <c r="C157" s="65" t="s">
        <v>202</v>
      </c>
      <c r="D157" s="1"/>
      <c r="E157" s="1"/>
      <c r="F157" s="1"/>
      <c r="G157" s="1"/>
      <c r="H157" s="1"/>
      <c r="I157" s="71">
        <v>1361107.78</v>
      </c>
    </row>
    <row r="158" spans="1:9">
      <c r="A158" s="1"/>
      <c r="B158" s="1"/>
      <c r="C158" s="65" t="s">
        <v>203</v>
      </c>
      <c r="D158" s="1"/>
      <c r="E158" s="1"/>
      <c r="F158" s="1"/>
      <c r="G158" s="1"/>
      <c r="H158" s="1"/>
      <c r="I158" s="71">
        <v>893378.69</v>
      </c>
    </row>
    <row r="159" spans="1:9" ht="13.5" thickBot="1">
      <c r="A159" s="1"/>
      <c r="B159" s="1"/>
      <c r="C159" s="65" t="s">
        <v>21</v>
      </c>
      <c r="D159" s="1"/>
      <c r="E159" s="1"/>
      <c r="F159" s="1"/>
      <c r="G159" s="1"/>
      <c r="H159" s="1"/>
      <c r="I159" s="71">
        <v>-1536.3</v>
      </c>
    </row>
    <row r="160" spans="1:9" ht="13.5" thickBot="1">
      <c r="A160" s="1"/>
      <c r="B160" s="65" t="s">
        <v>204</v>
      </c>
      <c r="C160" s="3"/>
      <c r="D160" s="1"/>
      <c r="E160" s="1"/>
      <c r="F160" s="1"/>
      <c r="G160" s="1"/>
      <c r="H160" s="1"/>
      <c r="I160" s="74">
        <f>ROUND(SUM(I156:I159),5)</f>
        <v>2252950.17</v>
      </c>
    </row>
    <row r="161" spans="1:9" ht="13.5" thickBot="1">
      <c r="A161" s="65" t="s">
        <v>205</v>
      </c>
      <c r="B161" s="3"/>
      <c r="C161" s="1"/>
      <c r="D161" s="1"/>
      <c r="E161" s="1"/>
      <c r="F161" s="1"/>
      <c r="G161" s="1"/>
      <c r="H161" s="1"/>
      <c r="I161" s="75">
        <f>ROUND(I62+I155+I160,5)</f>
        <v>2399501.2799999998</v>
      </c>
    </row>
    <row r="162" spans="1:9" ht="13.5" thickTop="1">
      <c r="A162" s="16"/>
      <c r="I162" s="83"/>
    </row>
  </sheetData>
  <phoneticPr fontId="0" type="noConversion"/>
  <pageMargins left="0.75" right="0.75" top="1" bottom="1" header="0.1" footer="0.5"/>
  <pageSetup orientation="portrait" r:id="rId1"/>
  <headerFooter alignWithMargins="0">
    <oddHeader>&amp;L&amp;"Arial,Bold"&amp;8 4:08 PM
&amp;"Arial,Bold"&amp;8 03/16/18&amp;C&amp;"Arial,Bold"&amp;12 Christ Episcopal Church
&amp;"Arial,Bold"&amp;14 Balance Sheet
&amp;"Arial,Bold"&amp;10 As of February 28, 2018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Normal="100" workbookViewId="0">
      <selection activeCell="D9" sqref="D9"/>
    </sheetView>
  </sheetViews>
  <sheetFormatPr defaultRowHeight="12.75"/>
  <cols>
    <col min="1" max="1" width="20.5703125" customWidth="1"/>
    <col min="2" max="5" width="12.42578125" customWidth="1"/>
  </cols>
  <sheetData>
    <row r="1" spans="1:13" s="20" customFormat="1" ht="15.75" customHeight="1" thickTop="1">
      <c r="A1" s="88" t="s">
        <v>52</v>
      </c>
      <c r="B1" s="103"/>
      <c r="C1" s="103"/>
      <c r="D1" s="103"/>
      <c r="E1" s="103"/>
      <c r="F1" s="19"/>
      <c r="G1" s="19"/>
      <c r="H1" s="19"/>
      <c r="I1" s="19"/>
      <c r="J1" s="19"/>
      <c r="K1" s="19"/>
      <c r="L1" s="19"/>
    </row>
    <row r="2" spans="1:13" s="20" customFormat="1" ht="12.75" customHeight="1">
      <c r="A2" s="90" t="s">
        <v>22</v>
      </c>
      <c r="B2" s="104"/>
      <c r="C2" s="104"/>
      <c r="D2" s="104"/>
      <c r="E2" s="104"/>
      <c r="F2" s="17"/>
      <c r="G2" s="17"/>
      <c r="H2" s="17"/>
      <c r="I2" s="17"/>
      <c r="J2" s="17"/>
      <c r="K2" s="17"/>
      <c r="L2" s="17"/>
    </row>
    <row r="3" spans="1:13" s="20" customFormat="1" ht="18.75" thickBot="1">
      <c r="A3" s="92">
        <f>MonthlyReport!A3</f>
        <v>43159</v>
      </c>
      <c r="B3" s="105"/>
      <c r="C3" s="105"/>
      <c r="D3" s="105"/>
      <c r="E3" s="105"/>
      <c r="F3" s="21"/>
      <c r="G3" s="21"/>
      <c r="H3" s="21"/>
      <c r="I3" s="21"/>
      <c r="J3" s="21"/>
      <c r="K3" s="21"/>
      <c r="L3" s="21"/>
      <c r="M3" s="18"/>
    </row>
    <row r="4" spans="1:13" s="20" customFormat="1" ht="12.75" customHeight="1" thickTop="1">
      <c r="A4" s="33"/>
      <c r="B4" s="49"/>
      <c r="C4" s="49"/>
      <c r="D4" s="49"/>
      <c r="E4" s="49"/>
      <c r="F4" s="21"/>
      <c r="G4" s="21"/>
      <c r="H4" s="21"/>
      <c r="I4" s="21"/>
      <c r="J4" s="21"/>
      <c r="K4" s="21"/>
      <c r="L4" s="21"/>
      <c r="M4" s="18"/>
    </row>
    <row r="5" spans="1:13" s="44" customFormat="1" ht="66" customHeight="1">
      <c r="A5" s="100" t="s">
        <v>461</v>
      </c>
      <c r="B5" s="101"/>
      <c r="C5" s="101"/>
      <c r="D5" s="101"/>
      <c r="E5" s="102"/>
      <c r="F5" s="43"/>
      <c r="G5" s="43"/>
      <c r="H5" s="43"/>
      <c r="I5" s="43"/>
      <c r="J5" s="43"/>
      <c r="K5" s="43"/>
      <c r="L5" s="43"/>
    </row>
    <row r="6" spans="1:13" s="20" customFormat="1" ht="12.75" customHeight="1">
      <c r="A6" s="50"/>
      <c r="B6" s="50"/>
      <c r="C6" s="50"/>
      <c r="D6" s="50"/>
      <c r="E6" s="50"/>
      <c r="F6" s="21"/>
      <c r="G6" s="21"/>
      <c r="H6" s="21"/>
      <c r="I6" s="21"/>
      <c r="J6" s="21"/>
      <c r="K6" s="21"/>
      <c r="L6" s="21"/>
      <c r="M6" s="18"/>
    </row>
    <row r="7" spans="1:13" s="20" customFormat="1" ht="13.5" customHeight="1">
      <c r="A7" s="25" t="s">
        <v>38</v>
      </c>
      <c r="B7" s="33"/>
      <c r="C7" s="106" t="str">
        <f>MonthlyReport!F8</f>
        <v>2.6 weeks average church expenses</v>
      </c>
      <c r="D7" s="87"/>
      <c r="E7" s="87"/>
      <c r="F7" s="21"/>
      <c r="G7" s="21"/>
      <c r="H7" s="21"/>
      <c r="I7" s="21"/>
      <c r="J7" s="21"/>
      <c r="K7" s="21"/>
      <c r="L7" s="21"/>
      <c r="M7" s="18"/>
    </row>
    <row r="8" spans="1:13" s="20" customFormat="1" ht="12.75" customHeight="1">
      <c r="A8" s="84" t="s">
        <v>51</v>
      </c>
      <c r="B8" s="99"/>
      <c r="C8" s="26">
        <f>VLOOKUP("Total 1100 · General Operations",QBBalanceSheetForReport!D:I,6,FALSE) + VLOOKUP("2200 · Encumbrances Total",QBBalanceSheetForReport!E:I,5,FALSE) - VLOOKUP("Total Other Current Liabilities",QBBalanceSheetForReport!D:I,6,FALSE)</f>
        <v>23826.930000000022</v>
      </c>
      <c r="D8" s="51"/>
      <c r="E8" s="37"/>
      <c r="F8" s="21"/>
      <c r="G8" s="21"/>
      <c r="H8" s="21"/>
      <c r="I8" s="21"/>
      <c r="J8" s="21"/>
      <c r="K8" s="21"/>
      <c r="L8" s="21"/>
      <c r="M8" s="18"/>
    </row>
    <row r="9" spans="1:13" s="20" customFormat="1" ht="12.75" customHeight="1">
      <c r="A9" s="84" t="s">
        <v>39</v>
      </c>
      <c r="B9" s="99"/>
      <c r="C9" s="26">
        <f>VLOOKUP("Total 2201 · Encumbrances Detail",QBBalanceSheetForReport!E:I,5,FALSE)</f>
        <v>170702.05</v>
      </c>
      <c r="D9" s="51"/>
      <c r="E9" s="37"/>
      <c r="F9" s="21"/>
      <c r="G9" s="21"/>
      <c r="H9" s="21"/>
      <c r="I9" s="21"/>
      <c r="J9" s="21"/>
      <c r="K9" s="21"/>
      <c r="L9" s="21"/>
      <c r="M9" s="18"/>
    </row>
    <row r="10" spans="1:13" s="20" customFormat="1" ht="12.75" customHeight="1">
      <c r="A10" s="52"/>
      <c r="B10" s="33"/>
      <c r="C10" s="51"/>
      <c r="D10" s="51"/>
      <c r="E10" s="37"/>
      <c r="F10" s="21"/>
      <c r="G10" s="21"/>
      <c r="H10" s="21"/>
      <c r="I10" s="21"/>
      <c r="J10" s="21"/>
      <c r="K10" s="21"/>
      <c r="L10" s="21"/>
      <c r="M10" s="18"/>
    </row>
    <row r="11" spans="1:13" s="27" customFormat="1" ht="12.75" customHeight="1"/>
    <row r="12" spans="1:13" ht="40.5" customHeight="1">
      <c r="A12" s="28" t="s">
        <v>40</v>
      </c>
      <c r="B12" s="32" t="s">
        <v>49</v>
      </c>
      <c r="C12" s="29" t="s">
        <v>41</v>
      </c>
      <c r="D12" s="29" t="s">
        <v>42</v>
      </c>
      <c r="E12" s="29" t="s">
        <v>43</v>
      </c>
    </row>
    <row r="13" spans="1:13" ht="12.75" customHeight="1">
      <c r="A13" s="53" t="s">
        <v>23</v>
      </c>
      <c r="B13" s="31">
        <f ca="1">INDIRECT("QBActualsMonth!G8")</f>
        <v>1202</v>
      </c>
      <c r="C13" s="31">
        <f ca="1">INDIRECT("QBActualsYTD!G8")</f>
        <v>2808</v>
      </c>
      <c r="D13" s="31">
        <f ca="1">INDIRECT("BudgetToDate!E4")</f>
        <v>4166.666666666667</v>
      </c>
      <c r="E13" s="31">
        <f ca="1">INDIRECT("BudgetToDate!D4")</f>
        <v>25000</v>
      </c>
    </row>
    <row r="14" spans="1:13" ht="12.75" customHeight="1">
      <c r="A14" s="53" t="s">
        <v>24</v>
      </c>
      <c r="B14" s="31">
        <f ca="1">INDIRECT("QBActualsMonth!G14")</f>
        <v>31630</v>
      </c>
      <c r="C14" s="31">
        <f ca="1">INDIRECT("QBActualsYTD!G14")</f>
        <v>62737</v>
      </c>
      <c r="D14" s="31">
        <f ca="1">INDIRECT("BudgetToDate!E5")</f>
        <v>70000</v>
      </c>
      <c r="E14" s="31">
        <f ca="1">INDIRECT("BudgetToDate!D5")</f>
        <v>420000</v>
      </c>
    </row>
    <row r="15" spans="1:13" ht="12.75" customHeight="1">
      <c r="A15" s="53" t="s">
        <v>44</v>
      </c>
      <c r="B15" s="31">
        <f ca="1">INDIRECT("QBActualsMonth!G17") + INDIRECT("QBActualsMonth!G18")</f>
        <v>40</v>
      </c>
      <c r="C15" s="31">
        <f ca="1">INDIRECT("QBActualsYTD!G17") + INDIRECT("QBActualsYTD!G18")</f>
        <v>654</v>
      </c>
      <c r="D15" s="31">
        <f ca="1">INDIRECT("BudgetToDate!E7")</f>
        <v>1000</v>
      </c>
      <c r="E15" s="31">
        <f ca="1">INDIRECT("BudgetToDate!D7")</f>
        <v>6000</v>
      </c>
    </row>
    <row r="16" spans="1:13" ht="12.75" customHeight="1">
      <c r="A16" s="53" t="s">
        <v>45</v>
      </c>
      <c r="B16" s="31">
        <f ca="1">INDIRECT("QBActualsMonth!G16")</f>
        <v>316</v>
      </c>
      <c r="C16" s="31">
        <f ca="1">INDIRECT("QBActualsYTD!G16")</f>
        <v>331</v>
      </c>
      <c r="D16" s="31">
        <f ca="1">INDIRECT("BudgetToDate!E6")</f>
        <v>0</v>
      </c>
      <c r="E16" s="31">
        <f ca="1">INDIRECT("BudgetToDate!D6")</f>
        <v>0</v>
      </c>
    </row>
    <row r="17" spans="1:5" ht="12.75" customHeight="1">
      <c r="A17" s="53" t="s">
        <v>25</v>
      </c>
      <c r="B17" s="31">
        <f ca="1">INDIRECT("QBActualsMonth!G21")</f>
        <v>528</v>
      </c>
      <c r="C17" s="31">
        <f ca="1">INDIRECT("QBActualsYTD!G21")</f>
        <v>1623</v>
      </c>
      <c r="D17" s="31">
        <f ca="1">INDIRECT("BudgetToDate!E8")</f>
        <v>3166.6666666666665</v>
      </c>
      <c r="E17" s="31">
        <f ca="1">INDIRECT("BudgetToDate!D8")</f>
        <v>19000</v>
      </c>
    </row>
    <row r="18" spans="1:5" ht="12.75" customHeight="1">
      <c r="A18" s="53" t="s">
        <v>26</v>
      </c>
      <c r="B18" s="31">
        <f ca="1">INDIRECT("QBActualsMonth!G26")</f>
        <v>0</v>
      </c>
      <c r="C18" s="31">
        <f ca="1">INDIRECT("QBActualsYTD!G26")</f>
        <v>0</v>
      </c>
      <c r="D18" s="31">
        <f ca="1">INDIRECT("BudgetToDate!E9")</f>
        <v>5000</v>
      </c>
      <c r="E18" s="31">
        <f ca="1">INDIRECT("BudgetToDate!D9")</f>
        <v>30000</v>
      </c>
    </row>
    <row r="19" spans="1:5" ht="12.75" customHeight="1">
      <c r="A19" s="53" t="s">
        <v>27</v>
      </c>
      <c r="B19" s="31">
        <f ca="1">INDIRECT("QBActualsMonth!G31")</f>
        <v>1</v>
      </c>
      <c r="C19" s="31">
        <f ca="1">INDIRECT("QBActualsYTD!G31")</f>
        <v>3</v>
      </c>
      <c r="D19" s="31">
        <f ca="1">INDIRECT("BudgetToDate!E10")</f>
        <v>0</v>
      </c>
      <c r="E19" s="31">
        <f ca="1">INDIRECT("BudgetToDate!D10")</f>
        <v>0</v>
      </c>
    </row>
    <row r="20" spans="1:5" ht="12.75" customHeight="1">
      <c r="A20" s="82" t="s">
        <v>447</v>
      </c>
      <c r="B20" s="31">
        <f ca="1">INDIRECT("QBActualsMonth!G32")+INDIRECT("QBActualsMonth!G37")</f>
        <v>0</v>
      </c>
      <c r="C20" s="31">
        <f ca="1">INDIRECT("QBActualsYTD!G32")+INDIRECT("QBActualsYTD!G37")</f>
        <v>250</v>
      </c>
      <c r="D20" s="31">
        <f ca="1">INDIRECT("BudgetToDate!E11")</f>
        <v>400</v>
      </c>
      <c r="E20" s="31">
        <f ca="1">INDIRECT("BudgetToDate!D11")</f>
        <v>2400</v>
      </c>
    </row>
    <row r="21" spans="1:5" ht="12.75" customHeight="1">
      <c r="A21" s="28" t="s">
        <v>36</v>
      </c>
      <c r="B21" s="30">
        <f ca="1">SUM(B13:B20)</f>
        <v>33717</v>
      </c>
      <c r="C21" s="30">
        <f ca="1">SUM(C13:C20)</f>
        <v>68406</v>
      </c>
      <c r="D21" s="30">
        <f ca="1">SUM(D13:D20)</f>
        <v>83733.333333333343</v>
      </c>
      <c r="E21" s="30">
        <f ca="1">SUM(E13:E20)</f>
        <v>502400</v>
      </c>
    </row>
    <row r="22" spans="1:5" ht="12.75" customHeight="1">
      <c r="A22" s="54"/>
      <c r="B22" s="55"/>
      <c r="C22" s="55"/>
      <c r="D22" s="55"/>
      <c r="E22" s="55"/>
    </row>
    <row r="23" spans="1:5" ht="12.75" customHeight="1">
      <c r="A23" s="28" t="s">
        <v>46</v>
      </c>
      <c r="B23" s="56"/>
      <c r="C23" s="56"/>
      <c r="D23" s="56"/>
      <c r="E23" s="56"/>
    </row>
    <row r="24" spans="1:5" ht="12.75" customHeight="1">
      <c r="A24" s="53" t="s">
        <v>28</v>
      </c>
      <c r="B24" s="31">
        <f ca="1">INDIRECT("QBActualsMonth!G57")</f>
        <v>500</v>
      </c>
      <c r="C24" s="31">
        <f ca="1">INDIRECT("QBActualsYTD!G57")</f>
        <v>3168</v>
      </c>
      <c r="D24" s="31">
        <f ca="1">INDIRECT("BudgetToDate!E14")</f>
        <v>1916.6666666666667</v>
      </c>
      <c r="E24" s="31">
        <f ca="1">INDIRECT("BudgetToDate!D14")</f>
        <v>11500</v>
      </c>
    </row>
    <row r="25" spans="1:5" ht="12.75" customHeight="1">
      <c r="A25" s="53" t="s">
        <v>29</v>
      </c>
      <c r="B25" s="31">
        <f ca="1">INDIRECT("QBActualsMonth!G74")</f>
        <v>0</v>
      </c>
      <c r="C25" s="31">
        <f ca="1">INDIRECT("QBActualsYTD!G74")</f>
        <v>85</v>
      </c>
      <c r="D25" s="31">
        <f ca="1">INDIRECT("BudgetToDate!E15")</f>
        <v>966.66666666666663</v>
      </c>
      <c r="E25" s="31">
        <f ca="1">INDIRECT("BudgetToDate!D15")</f>
        <v>5800</v>
      </c>
    </row>
    <row r="26" spans="1:5" ht="12.75" customHeight="1">
      <c r="A26" s="53" t="s">
        <v>30</v>
      </c>
      <c r="B26" s="31">
        <f ca="1">INDIRECT("QBActualsMonth!G81")</f>
        <v>0</v>
      </c>
      <c r="C26" s="31">
        <f ca="1">INDIRECT("QBActualsYTD!G81")</f>
        <v>0</v>
      </c>
      <c r="D26" s="31">
        <f ca="1">INDIRECT("BudgetToDate!E16")</f>
        <v>1833.3333333333333</v>
      </c>
      <c r="E26" s="31">
        <f ca="1">INDIRECT("BudgetToDate!D16")</f>
        <v>11000</v>
      </c>
    </row>
    <row r="27" spans="1:5" ht="12.75" customHeight="1">
      <c r="A27" s="53" t="s">
        <v>47</v>
      </c>
      <c r="B27" s="31">
        <f ca="1">INDIRECT("QBActualsMonth!G127")</f>
        <v>16374</v>
      </c>
      <c r="C27" s="31">
        <f ca="1">INDIRECT("QBActualsYTD!G127")</f>
        <v>30844</v>
      </c>
      <c r="D27" s="31">
        <f ca="1">INDIRECT("BudgetToDate!E17")</f>
        <v>36283.768333333333</v>
      </c>
      <c r="E27" s="31">
        <f ca="1">INDIRECT("BudgetToDate!D17")</f>
        <v>217702.61</v>
      </c>
    </row>
    <row r="28" spans="1:5" ht="12.75" customHeight="1">
      <c r="A28" s="53" t="s">
        <v>48</v>
      </c>
      <c r="B28" s="31">
        <f ca="1">INDIRECT("QBActualsMonth!G141")</f>
        <v>2829</v>
      </c>
      <c r="C28" s="31">
        <f ca="1">INDIRECT("QBActualsYTD!G141")</f>
        <v>5657</v>
      </c>
      <c r="D28" s="31">
        <f ca="1">INDIRECT("BudgetToDate!E18")</f>
        <v>5657.34</v>
      </c>
      <c r="E28" s="31">
        <f ca="1">INDIRECT("BudgetToDate!D18")</f>
        <v>33944.04</v>
      </c>
    </row>
    <row r="29" spans="1:5" ht="12.75" customHeight="1">
      <c r="A29" s="53" t="s">
        <v>31</v>
      </c>
      <c r="B29" s="31">
        <f ca="1">INDIRECT("QBActualsMonth!G162")</f>
        <v>2879</v>
      </c>
      <c r="C29" s="31">
        <f ca="1">INDIRECT("QBActualsYTD!G162")</f>
        <v>7404</v>
      </c>
      <c r="D29" s="31">
        <f ca="1">INDIRECT("BudgetToDate!E19")</f>
        <v>5575</v>
      </c>
      <c r="E29" s="31">
        <f ca="1">INDIRECT("BudgetToDate!D19")</f>
        <v>33450</v>
      </c>
    </row>
    <row r="30" spans="1:5" ht="12.75" customHeight="1">
      <c r="A30" s="53" t="s">
        <v>32</v>
      </c>
      <c r="B30" s="31">
        <f ca="1">INDIRECT("QBActualsMonth!G215")</f>
        <v>2553</v>
      </c>
      <c r="C30" s="31">
        <f ca="1">INDIRECT("QBActualsYTD!G215")</f>
        <v>9918</v>
      </c>
      <c r="D30" s="31">
        <f ca="1">INDIRECT("BudgetToDate!E20")</f>
        <v>10283.333333333334</v>
      </c>
      <c r="E30" s="31">
        <f ca="1">INDIRECT("BudgetToDate!D20")</f>
        <v>61700</v>
      </c>
    </row>
    <row r="31" spans="1:5" ht="12.75" customHeight="1">
      <c r="A31" s="53" t="s">
        <v>33</v>
      </c>
      <c r="B31" s="31">
        <f ca="1">INDIRECT("QBActualsMonth!G224")</f>
        <v>1778</v>
      </c>
      <c r="C31" s="31">
        <f ca="1">INDIRECT("QBActualsYTD!G224")</f>
        <v>2071</v>
      </c>
      <c r="D31" s="31">
        <f ca="1">INDIRECT("BudgetToDate!E21")</f>
        <v>2875</v>
      </c>
      <c r="E31" s="31">
        <f ca="1">INDIRECT("BudgetToDate!D21")</f>
        <v>17250</v>
      </c>
    </row>
    <row r="32" spans="1:5" ht="12.75" customHeight="1">
      <c r="A32" s="53" t="s">
        <v>34</v>
      </c>
      <c r="B32" s="31">
        <f ca="1">INDIRECT("QBActualsMonth!G231")</f>
        <v>5900</v>
      </c>
      <c r="C32" s="31">
        <f ca="1">INDIRECT("QBActualsYTD!G231")</f>
        <v>9300</v>
      </c>
      <c r="D32" s="31">
        <f ca="1">INDIRECT("BudgetToDate!E22")</f>
        <v>12191.833333333334</v>
      </c>
      <c r="E32" s="31">
        <f ca="1">INDIRECT("BudgetToDate!D22")</f>
        <v>73151</v>
      </c>
    </row>
    <row r="33" spans="1:5" ht="12.75" customHeight="1">
      <c r="A33" s="53" t="s">
        <v>35</v>
      </c>
      <c r="B33" s="31">
        <f ca="1">INDIRECT("QBActualsMonth!G251")</f>
        <v>1328</v>
      </c>
      <c r="C33" s="31">
        <f ca="1">INDIRECT("QBActualsYTD!G251")</f>
        <v>1328</v>
      </c>
      <c r="D33" s="31">
        <f ca="1">INDIRECT("BudgetToDate!E23")</f>
        <v>1741.6666666666667</v>
      </c>
      <c r="E33" s="31">
        <f ca="1">INDIRECT("BudgetToDate!D23")</f>
        <v>10450</v>
      </c>
    </row>
    <row r="34" spans="1:5" ht="12.75" customHeight="1">
      <c r="A34" s="28" t="s">
        <v>37</v>
      </c>
      <c r="B34" s="30">
        <f ca="1">SUM(B24:B33)</f>
        <v>34141</v>
      </c>
      <c r="C34" s="30">
        <f ca="1">SUM(C24:C33)</f>
        <v>69775</v>
      </c>
      <c r="D34" s="30">
        <f ca="1">SUM(D24:D33)</f>
        <v>79324.608333333337</v>
      </c>
      <c r="E34" s="30">
        <f ca="1">SUM(E24:E33)</f>
        <v>475947.64999999997</v>
      </c>
    </row>
    <row r="35" spans="1:5" ht="12.75" customHeight="1">
      <c r="A35" s="28"/>
      <c r="B35" s="30"/>
      <c r="C35" s="30"/>
      <c r="D35" s="30"/>
      <c r="E35" s="30"/>
    </row>
    <row r="36" spans="1:5">
      <c r="A36" s="28" t="s">
        <v>53</v>
      </c>
      <c r="B36" s="45">
        <f>MonthlyReport!B37</f>
        <v>0</v>
      </c>
      <c r="C36" s="46">
        <f>MonthlyReport!E37</f>
        <v>0</v>
      </c>
      <c r="D36" s="46">
        <f>MonthlyReport!F37</f>
        <v>0</v>
      </c>
      <c r="E36" s="46">
        <f>MonthlyReport!H37</f>
        <v>26000</v>
      </c>
    </row>
    <row r="38" spans="1:5" ht="26.25" customHeight="1">
      <c r="A38" s="98"/>
      <c r="B38" s="98"/>
      <c r="C38" s="98"/>
      <c r="D38" s="98"/>
      <c r="E38" s="98"/>
    </row>
    <row r="39" spans="1:5">
      <c r="A39" s="79"/>
    </row>
  </sheetData>
  <mergeCells count="8">
    <mergeCell ref="A38:E38"/>
    <mergeCell ref="A8:B8"/>
    <mergeCell ref="A9:B9"/>
    <mergeCell ref="A5:E5"/>
    <mergeCell ref="A1:E1"/>
    <mergeCell ref="A2:E2"/>
    <mergeCell ref="A3:E3"/>
    <mergeCell ref="C7:E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6"/>
  <sheetViews>
    <sheetView workbookViewId="0">
      <selection activeCell="D24" sqref="D24"/>
    </sheetView>
  </sheetViews>
  <sheetFormatPr defaultRowHeight="12.75"/>
  <cols>
    <col min="1" max="1" width="11" style="24" customWidth="1"/>
    <col min="3" max="3" width="26.5703125" customWidth="1"/>
    <col min="4" max="4" width="13" customWidth="1"/>
    <col min="5" max="5" width="15.7109375" customWidth="1"/>
  </cols>
  <sheetData>
    <row r="1" spans="1:5" ht="13.5" thickBot="1">
      <c r="A1" s="22">
        <f>MONTH(MonthlyReport!A3)</f>
        <v>2</v>
      </c>
      <c r="B1" s="1" t="s">
        <v>0</v>
      </c>
      <c r="C1" s="1"/>
      <c r="D1" s="2"/>
      <c r="E1" s="3"/>
    </row>
    <row r="2" spans="1:5" ht="14.25" thickTop="1" thickBot="1">
      <c r="A2" s="23"/>
      <c r="B2" s="4"/>
      <c r="C2" s="4"/>
      <c r="D2" s="5"/>
      <c r="E2" s="6"/>
    </row>
    <row r="3" spans="1:5" ht="13.5" thickTop="1">
      <c r="A3" s="22"/>
      <c r="B3" s="1" t="s">
        <v>1</v>
      </c>
      <c r="C3" s="1"/>
      <c r="D3" s="7"/>
      <c r="E3" s="8"/>
    </row>
    <row r="4" spans="1:5" ht="14.25">
      <c r="A4" s="22"/>
      <c r="B4" s="1"/>
      <c r="C4" s="1" t="s">
        <v>2</v>
      </c>
      <c r="D4" s="7">
        <v>25000</v>
      </c>
      <c r="E4" s="9">
        <f t="shared" ref="E4:E12" si="0">D4/12*A$1</f>
        <v>4166.666666666667</v>
      </c>
    </row>
    <row r="5" spans="1:5" ht="14.25">
      <c r="A5" s="22"/>
      <c r="B5" s="1"/>
      <c r="C5" s="1" t="s">
        <v>3</v>
      </c>
      <c r="D5" s="7">
        <v>420000</v>
      </c>
      <c r="E5" s="9">
        <f t="shared" si="0"/>
        <v>70000</v>
      </c>
    </row>
    <row r="6" spans="1:5" ht="14.25">
      <c r="A6" s="22"/>
      <c r="B6" s="1"/>
      <c r="C6" s="1" t="s">
        <v>54</v>
      </c>
      <c r="D6" s="7">
        <v>0</v>
      </c>
      <c r="E6" s="9">
        <f t="shared" si="0"/>
        <v>0</v>
      </c>
    </row>
    <row r="7" spans="1:5" ht="14.25">
      <c r="A7" s="22"/>
      <c r="B7" s="1"/>
      <c r="C7" s="1" t="s">
        <v>50</v>
      </c>
      <c r="D7" s="7">
        <v>6000</v>
      </c>
      <c r="E7" s="9">
        <f t="shared" si="0"/>
        <v>1000</v>
      </c>
    </row>
    <row r="8" spans="1:5" ht="14.25">
      <c r="A8" s="22"/>
      <c r="B8" s="1"/>
      <c r="C8" s="1" t="s">
        <v>4</v>
      </c>
      <c r="D8" s="7">
        <v>19000</v>
      </c>
      <c r="E8" s="9">
        <f t="shared" si="0"/>
        <v>3166.6666666666665</v>
      </c>
    </row>
    <row r="9" spans="1:5" ht="14.25">
      <c r="A9" s="22"/>
      <c r="B9" s="1"/>
      <c r="C9" s="1" t="s">
        <v>5</v>
      </c>
      <c r="D9" s="7">
        <v>30000</v>
      </c>
      <c r="E9" s="9">
        <f t="shared" si="0"/>
        <v>5000</v>
      </c>
    </row>
    <row r="10" spans="1:5" ht="14.25">
      <c r="A10" s="22"/>
      <c r="B10" s="1"/>
      <c r="C10" s="1" t="s">
        <v>6</v>
      </c>
      <c r="D10" s="7"/>
      <c r="E10" s="9">
        <f t="shared" si="0"/>
        <v>0</v>
      </c>
    </row>
    <row r="11" spans="1:5" ht="15" thickBot="1">
      <c r="A11" s="22"/>
      <c r="B11" s="1"/>
      <c r="C11" s="1" t="s">
        <v>230</v>
      </c>
      <c r="D11" s="10">
        <v>2400</v>
      </c>
      <c r="E11" s="9">
        <f t="shared" si="0"/>
        <v>400</v>
      </c>
    </row>
    <row r="12" spans="1:5" ht="14.25">
      <c r="A12" s="22"/>
      <c r="B12" s="1" t="s">
        <v>8</v>
      </c>
      <c r="C12" s="1"/>
      <c r="D12" s="7">
        <f>ROUND(SUM(D3:D11),5)</f>
        <v>502400</v>
      </c>
      <c r="E12" s="9">
        <f t="shared" si="0"/>
        <v>83733.333333333328</v>
      </c>
    </row>
    <row r="13" spans="1:5" ht="14.25">
      <c r="A13" s="22"/>
      <c r="B13" s="1" t="s">
        <v>9</v>
      </c>
      <c r="C13" s="1"/>
      <c r="D13" s="7"/>
      <c r="E13" s="11"/>
    </row>
    <row r="14" spans="1:5" ht="14.25">
      <c r="A14" s="22"/>
      <c r="B14" s="1"/>
      <c r="C14" s="1" t="s">
        <v>10</v>
      </c>
      <c r="D14" s="7">
        <v>11500</v>
      </c>
      <c r="E14" s="9">
        <f t="shared" ref="E14:E24" si="1">D14/12*A$1</f>
        <v>1916.6666666666667</v>
      </c>
    </row>
    <row r="15" spans="1:5" ht="14.25">
      <c r="A15" s="22"/>
      <c r="B15" s="1"/>
      <c r="C15" s="1" t="s">
        <v>11</v>
      </c>
      <c r="D15" s="7">
        <v>5800</v>
      </c>
      <c r="E15" s="9">
        <f t="shared" si="1"/>
        <v>966.66666666666663</v>
      </c>
    </row>
    <row r="16" spans="1:5" ht="14.25">
      <c r="A16" s="22"/>
      <c r="B16" s="1"/>
      <c r="C16" s="1" t="s">
        <v>12</v>
      </c>
      <c r="D16" s="7">
        <v>11000</v>
      </c>
      <c r="E16" s="9">
        <f t="shared" si="1"/>
        <v>1833.3333333333333</v>
      </c>
    </row>
    <row r="17" spans="1:5" ht="14.25">
      <c r="A17" s="22"/>
      <c r="B17" s="1"/>
      <c r="C17" s="1" t="s">
        <v>13</v>
      </c>
      <c r="D17" s="7">
        <v>217702.61</v>
      </c>
      <c r="E17" s="9">
        <f t="shared" si="1"/>
        <v>36283.768333333333</v>
      </c>
    </row>
    <row r="18" spans="1:5" ht="14.25">
      <c r="A18" s="22"/>
      <c r="B18" s="1"/>
      <c r="C18" s="1" t="s">
        <v>14</v>
      </c>
      <c r="D18" s="7">
        <v>33944.04</v>
      </c>
      <c r="E18" s="9">
        <f t="shared" si="1"/>
        <v>5657.34</v>
      </c>
    </row>
    <row r="19" spans="1:5" ht="14.25">
      <c r="A19" s="22"/>
      <c r="B19" s="1"/>
      <c r="C19" s="1" t="s">
        <v>15</v>
      </c>
      <c r="D19" s="7">
        <v>33450</v>
      </c>
      <c r="E19" s="9">
        <f t="shared" si="1"/>
        <v>5575</v>
      </c>
    </row>
    <row r="20" spans="1:5" ht="14.25">
      <c r="A20" s="22"/>
      <c r="B20" s="1"/>
      <c r="C20" s="1" t="s">
        <v>16</v>
      </c>
      <c r="D20" s="7">
        <v>61700</v>
      </c>
      <c r="E20" s="9">
        <f t="shared" si="1"/>
        <v>10283.333333333334</v>
      </c>
    </row>
    <row r="21" spans="1:5" ht="14.25">
      <c r="A21" s="22"/>
      <c r="B21" s="1"/>
      <c r="C21" s="1" t="s">
        <v>17</v>
      </c>
      <c r="D21" s="7">
        <v>17250</v>
      </c>
      <c r="E21" s="9">
        <f t="shared" si="1"/>
        <v>2875</v>
      </c>
    </row>
    <row r="22" spans="1:5" ht="14.25">
      <c r="A22" s="22"/>
      <c r="B22" s="1"/>
      <c r="C22" s="1" t="s">
        <v>18</v>
      </c>
      <c r="D22" s="7">
        <v>73151</v>
      </c>
      <c r="E22" s="9">
        <f t="shared" si="1"/>
        <v>12191.833333333334</v>
      </c>
    </row>
    <row r="23" spans="1:5" ht="15" thickBot="1">
      <c r="A23" s="22"/>
      <c r="B23" s="1"/>
      <c r="C23" s="1" t="s">
        <v>19</v>
      </c>
      <c r="D23" s="10">
        <v>10450</v>
      </c>
      <c r="E23" s="9">
        <f t="shared" si="1"/>
        <v>1741.6666666666667</v>
      </c>
    </row>
    <row r="24" spans="1:5" ht="15" thickBot="1">
      <c r="A24" s="22"/>
      <c r="B24" s="1" t="s">
        <v>20</v>
      </c>
      <c r="C24" s="1"/>
      <c r="D24" s="12">
        <f>ROUND(SUM(D13:D23),5)</f>
        <v>475947.65</v>
      </c>
      <c r="E24" s="9">
        <f t="shared" si="1"/>
        <v>79324.608333333337</v>
      </c>
    </row>
    <row r="25" spans="1:5" ht="13.5" thickBot="1">
      <c r="A25" s="22" t="s">
        <v>21</v>
      </c>
      <c r="B25" s="1"/>
      <c r="C25" s="1"/>
      <c r="D25" s="13">
        <f>ROUND(D12-D24,5)</f>
        <v>26452.35</v>
      </c>
      <c r="E25" s="1"/>
    </row>
    <row r="26" spans="1:5" ht="13.5" thickTop="1"/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G255"/>
  <sheetViews>
    <sheetView workbookViewId="0"/>
  </sheetViews>
  <sheetFormatPr defaultRowHeight="12.75"/>
  <cols>
    <col min="1" max="5" width="2.7109375" style="15" customWidth="1"/>
    <col min="6" max="6" width="38.7109375" style="15" customWidth="1"/>
    <col min="7" max="7" width="6.7109375" style="16" customWidth="1"/>
  </cols>
  <sheetData>
    <row r="1" spans="1:7" s="62" customFormat="1">
      <c r="A1" s="60" t="s">
        <v>426</v>
      </c>
      <c r="B1" s="60"/>
      <c r="C1" s="60"/>
      <c r="D1" s="60"/>
      <c r="E1" s="60"/>
      <c r="F1" s="60"/>
      <c r="G1" s="61"/>
    </row>
    <row r="2" spans="1:7" s="59" customFormat="1" ht="13.5" thickBot="1">
      <c r="A2" s="6"/>
      <c r="B2" s="6"/>
      <c r="C2" s="6"/>
      <c r="D2" s="6"/>
      <c r="E2" s="6"/>
      <c r="F2" s="6"/>
      <c r="G2" s="63" t="s">
        <v>453</v>
      </c>
    </row>
    <row r="3" spans="1:7" ht="13.5" thickTop="1">
      <c r="A3" s="3"/>
      <c r="B3" s="64" t="s">
        <v>1</v>
      </c>
      <c r="C3" s="3"/>
      <c r="D3" s="3"/>
      <c r="E3" s="3"/>
      <c r="F3" s="3"/>
      <c r="G3" s="58"/>
    </row>
    <row r="4" spans="1:7">
      <c r="A4" s="3"/>
      <c r="B4" s="3"/>
      <c r="C4" s="64" t="s">
        <v>2</v>
      </c>
      <c r="D4" s="3"/>
      <c r="E4" s="3"/>
      <c r="F4" s="3"/>
      <c r="G4" s="58"/>
    </row>
    <row r="5" spans="1:7">
      <c r="A5" s="3"/>
      <c r="B5" s="3"/>
      <c r="C5" s="3"/>
      <c r="D5" s="64" t="s">
        <v>206</v>
      </c>
      <c r="E5" s="3"/>
      <c r="F5" s="3"/>
      <c r="G5" s="66">
        <v>696</v>
      </c>
    </row>
    <row r="6" spans="1:7">
      <c r="A6" s="3"/>
      <c r="B6" s="3"/>
      <c r="C6" s="3"/>
      <c r="D6" s="64" t="s">
        <v>207</v>
      </c>
      <c r="E6" s="3"/>
      <c r="F6" s="3"/>
      <c r="G6" s="66">
        <v>910</v>
      </c>
    </row>
    <row r="7" spans="1:7">
      <c r="A7" s="3"/>
      <c r="B7" s="3"/>
      <c r="C7" s="3"/>
      <c r="D7" s="64" t="s">
        <v>208</v>
      </c>
      <c r="E7" s="3"/>
      <c r="F7" s="3"/>
      <c r="G7" s="66">
        <v>0</v>
      </c>
    </row>
    <row r="8" spans="1:7" ht="13.5" thickBot="1">
      <c r="A8" s="3"/>
      <c r="B8" s="3"/>
      <c r="C8" s="3"/>
      <c r="D8" s="64" t="s">
        <v>209</v>
      </c>
      <c r="E8" s="3"/>
      <c r="F8" s="3"/>
      <c r="G8" s="67">
        <v>0</v>
      </c>
    </row>
    <row r="9" spans="1:7">
      <c r="A9" s="3"/>
      <c r="B9" s="3"/>
      <c r="C9" s="64" t="s">
        <v>210</v>
      </c>
      <c r="D9" s="3"/>
      <c r="E9" s="3"/>
      <c r="F9" s="3"/>
      <c r="G9" s="66">
        <f>ROUND(SUM(G4:G8),5)</f>
        <v>1606</v>
      </c>
    </row>
    <row r="10" spans="1:7">
      <c r="A10" s="3"/>
      <c r="B10" s="3"/>
      <c r="C10" s="64" t="s">
        <v>3</v>
      </c>
      <c r="D10" s="3"/>
      <c r="E10" s="3"/>
      <c r="F10" s="3"/>
      <c r="G10" s="58"/>
    </row>
    <row r="11" spans="1:7">
      <c r="A11" s="3"/>
      <c r="B11" s="3"/>
      <c r="C11" s="3"/>
      <c r="D11" s="64" t="s">
        <v>211</v>
      </c>
      <c r="E11" s="3"/>
      <c r="F11" s="3"/>
      <c r="G11" s="66">
        <v>30377</v>
      </c>
    </row>
    <row r="12" spans="1:7">
      <c r="A12" s="3"/>
      <c r="B12" s="3"/>
      <c r="C12" s="3"/>
      <c r="D12" s="64" t="s">
        <v>212</v>
      </c>
      <c r="E12" s="3"/>
      <c r="F12" s="3"/>
      <c r="G12" s="66">
        <v>730</v>
      </c>
    </row>
    <row r="13" spans="1:7">
      <c r="A13" s="3"/>
      <c r="B13" s="3"/>
      <c r="C13" s="3"/>
      <c r="D13" s="64" t="s">
        <v>213</v>
      </c>
      <c r="E13" s="3"/>
      <c r="F13" s="3"/>
      <c r="G13" s="66">
        <v>0</v>
      </c>
    </row>
    <row r="14" spans="1:7" ht="13.5" thickBot="1">
      <c r="A14" s="3"/>
      <c r="B14" s="3"/>
      <c r="C14" s="3"/>
      <c r="D14" s="64" t="s">
        <v>214</v>
      </c>
      <c r="E14" s="3"/>
      <c r="F14" s="3"/>
      <c r="G14" s="67">
        <v>0</v>
      </c>
    </row>
    <row r="15" spans="1:7">
      <c r="A15" s="3"/>
      <c r="B15" s="3"/>
      <c r="C15" s="64" t="s">
        <v>215</v>
      </c>
      <c r="D15" s="3"/>
      <c r="E15" s="3"/>
      <c r="F15" s="3"/>
      <c r="G15" s="66">
        <f>ROUND(SUM(G10:G14),5)</f>
        <v>31107</v>
      </c>
    </row>
    <row r="16" spans="1:7">
      <c r="A16" s="3"/>
      <c r="B16" s="3"/>
      <c r="C16" s="64" t="s">
        <v>216</v>
      </c>
      <c r="D16" s="3"/>
      <c r="E16" s="3"/>
      <c r="F16" s="3"/>
      <c r="G16" s="58"/>
    </row>
    <row r="17" spans="1:7">
      <c r="A17" s="3"/>
      <c r="B17" s="3"/>
      <c r="C17" s="3"/>
      <c r="D17" s="64" t="s">
        <v>217</v>
      </c>
      <c r="E17" s="3"/>
      <c r="F17" s="3"/>
      <c r="G17" s="66">
        <v>15</v>
      </c>
    </row>
    <row r="18" spans="1:7">
      <c r="A18" s="3"/>
      <c r="B18" s="3"/>
      <c r="C18" s="3"/>
      <c r="D18" s="64" t="s">
        <v>218</v>
      </c>
      <c r="E18" s="3"/>
      <c r="F18" s="3"/>
      <c r="G18" s="66">
        <v>614</v>
      </c>
    </row>
    <row r="19" spans="1:7">
      <c r="A19" s="3"/>
      <c r="B19" s="3"/>
      <c r="C19" s="3"/>
      <c r="D19" s="64" t="s">
        <v>219</v>
      </c>
      <c r="E19" s="3"/>
      <c r="F19" s="3"/>
      <c r="G19" s="66">
        <v>0</v>
      </c>
    </row>
    <row r="20" spans="1:7" ht="13.5" thickBot="1">
      <c r="A20" s="3"/>
      <c r="B20" s="3"/>
      <c r="C20" s="3"/>
      <c r="D20" s="64" t="s">
        <v>220</v>
      </c>
      <c r="E20" s="3"/>
      <c r="F20" s="3"/>
      <c r="G20" s="67">
        <v>0</v>
      </c>
    </row>
    <row r="21" spans="1:7">
      <c r="A21" s="3"/>
      <c r="B21" s="3"/>
      <c r="C21" s="64" t="s">
        <v>221</v>
      </c>
      <c r="D21" s="3"/>
      <c r="E21" s="3"/>
      <c r="F21" s="3"/>
      <c r="G21" s="66">
        <f>ROUND(SUM(G16:G20),5)</f>
        <v>629</v>
      </c>
    </row>
    <row r="22" spans="1:7">
      <c r="A22" s="3"/>
      <c r="B22" s="3"/>
      <c r="C22" s="64" t="s">
        <v>4</v>
      </c>
      <c r="D22" s="3"/>
      <c r="E22" s="3"/>
      <c r="F22" s="3"/>
      <c r="G22" s="66">
        <v>1095</v>
      </c>
    </row>
    <row r="23" spans="1:7" s="14" customFormat="1">
      <c r="A23" s="3"/>
      <c r="B23" s="3"/>
      <c r="C23" s="64" t="s">
        <v>5</v>
      </c>
      <c r="D23" s="3"/>
      <c r="E23" s="3"/>
      <c r="F23" s="3"/>
      <c r="G23" s="58"/>
    </row>
    <row r="24" spans="1:7">
      <c r="A24" s="3"/>
      <c r="B24" s="3"/>
      <c r="C24" s="3"/>
      <c r="D24" s="64" t="s">
        <v>222</v>
      </c>
      <c r="E24" s="3"/>
      <c r="F24" s="3"/>
      <c r="G24" s="66">
        <v>0</v>
      </c>
    </row>
    <row r="25" spans="1:7" s="14" customFormat="1">
      <c r="A25" s="3"/>
      <c r="B25" s="3"/>
      <c r="C25" s="3"/>
      <c r="D25" s="64" t="s">
        <v>223</v>
      </c>
      <c r="E25" s="3"/>
      <c r="F25" s="3"/>
      <c r="G25" s="66">
        <v>0</v>
      </c>
    </row>
    <row r="26" spans="1:7" ht="13.5" thickBot="1">
      <c r="A26" s="3"/>
      <c r="B26" s="3"/>
      <c r="C26" s="3"/>
      <c r="D26" s="64" t="s">
        <v>224</v>
      </c>
      <c r="E26" s="3"/>
      <c r="F26" s="3"/>
      <c r="G26" s="67">
        <v>0</v>
      </c>
    </row>
    <row r="27" spans="1:7">
      <c r="A27" s="3"/>
      <c r="B27" s="3"/>
      <c r="C27" s="64" t="s">
        <v>225</v>
      </c>
      <c r="D27" s="3"/>
      <c r="E27" s="3"/>
      <c r="F27" s="3"/>
      <c r="G27" s="66">
        <f>ROUND(SUM(G23:G26),5)</f>
        <v>0</v>
      </c>
    </row>
    <row r="28" spans="1:7">
      <c r="A28" s="3"/>
      <c r="B28" s="3"/>
      <c r="C28" s="64" t="s">
        <v>6</v>
      </c>
      <c r="D28" s="3"/>
      <c r="E28" s="3"/>
      <c r="F28" s="3"/>
      <c r="G28" s="58"/>
    </row>
    <row r="29" spans="1:7">
      <c r="A29" s="3"/>
      <c r="B29" s="3"/>
      <c r="C29" s="3"/>
      <c r="D29" s="64" t="s">
        <v>226</v>
      </c>
      <c r="E29" s="3"/>
      <c r="F29" s="3"/>
      <c r="G29" s="66">
        <v>1</v>
      </c>
    </row>
    <row r="30" spans="1:7">
      <c r="A30" s="3"/>
      <c r="B30" s="3"/>
      <c r="C30" s="3"/>
      <c r="D30" s="64" t="s">
        <v>227</v>
      </c>
      <c r="E30" s="3"/>
      <c r="F30" s="3"/>
      <c r="G30" s="66">
        <v>0</v>
      </c>
    </row>
    <row r="31" spans="1:7" ht="13.5" thickBot="1">
      <c r="A31" s="3"/>
      <c r="B31" s="3"/>
      <c r="C31" s="3"/>
      <c r="D31" s="64" t="s">
        <v>228</v>
      </c>
      <c r="E31" s="3"/>
      <c r="F31" s="3"/>
      <c r="G31" s="67">
        <v>0</v>
      </c>
    </row>
    <row r="32" spans="1:7">
      <c r="A32" s="3"/>
      <c r="B32" s="3"/>
      <c r="C32" s="64" t="s">
        <v>229</v>
      </c>
      <c r="D32" s="3"/>
      <c r="E32" s="3"/>
      <c r="F32" s="3"/>
      <c r="G32" s="66">
        <f>ROUND(SUM(G28:G31),5)</f>
        <v>1</v>
      </c>
    </row>
    <row r="33" spans="1:7">
      <c r="A33" s="3"/>
      <c r="B33" s="3"/>
      <c r="C33" s="64" t="s">
        <v>7</v>
      </c>
      <c r="D33" s="3"/>
      <c r="E33" s="3"/>
      <c r="F33" s="3"/>
      <c r="G33" s="66">
        <v>0</v>
      </c>
    </row>
    <row r="34" spans="1:7">
      <c r="A34" s="3"/>
      <c r="B34" s="3"/>
      <c r="C34" s="64" t="s">
        <v>230</v>
      </c>
      <c r="D34" s="3"/>
      <c r="E34" s="3"/>
      <c r="F34" s="3"/>
      <c r="G34" s="58"/>
    </row>
    <row r="35" spans="1:7">
      <c r="A35" s="3"/>
      <c r="B35" s="3"/>
      <c r="C35" s="3"/>
      <c r="D35" s="64" t="s">
        <v>231</v>
      </c>
      <c r="E35" s="3"/>
      <c r="F35" s="3"/>
      <c r="G35" s="66">
        <v>0</v>
      </c>
    </row>
    <row r="36" spans="1:7">
      <c r="A36" s="3"/>
      <c r="B36" s="3"/>
      <c r="C36" s="3"/>
      <c r="D36" s="64" t="s">
        <v>446</v>
      </c>
      <c r="E36" s="3"/>
      <c r="F36" s="3"/>
      <c r="G36" s="66">
        <v>250</v>
      </c>
    </row>
    <row r="37" spans="1:7" ht="13.5" thickBot="1">
      <c r="A37" s="3"/>
      <c r="B37" s="3"/>
      <c r="C37" s="3"/>
      <c r="D37" s="64" t="s">
        <v>232</v>
      </c>
      <c r="E37" s="3"/>
      <c r="F37" s="3"/>
      <c r="G37" s="66">
        <v>0</v>
      </c>
    </row>
    <row r="38" spans="1:7" ht="13.5" thickBot="1">
      <c r="A38" s="3"/>
      <c r="B38" s="3"/>
      <c r="C38" s="64" t="s">
        <v>233</v>
      </c>
      <c r="D38" s="3"/>
      <c r="E38" s="3"/>
      <c r="F38" s="3"/>
      <c r="G38" s="69">
        <f>ROUND(SUM(G34:G37),5)</f>
        <v>250</v>
      </c>
    </row>
    <row r="39" spans="1:7">
      <c r="A39" s="3"/>
      <c r="B39" s="64" t="s">
        <v>8</v>
      </c>
      <c r="C39" s="3"/>
      <c r="D39" s="3"/>
      <c r="E39" s="3"/>
      <c r="F39" s="3"/>
      <c r="G39" s="66">
        <f>ROUND(G3+G9+G15+SUM(G21:G22)+G27+SUM(G32:G33)+G38,5)</f>
        <v>34688</v>
      </c>
    </row>
    <row r="40" spans="1:7">
      <c r="A40" s="3"/>
      <c r="B40" s="64" t="s">
        <v>9</v>
      </c>
      <c r="C40" s="3"/>
      <c r="D40" s="3"/>
      <c r="E40" s="3"/>
      <c r="F40" s="3"/>
      <c r="G40" s="58"/>
    </row>
    <row r="41" spans="1:7">
      <c r="A41" s="3"/>
      <c r="B41" s="3"/>
      <c r="C41" s="64" t="s">
        <v>10</v>
      </c>
      <c r="D41" s="3"/>
      <c r="E41" s="3"/>
      <c r="F41" s="3"/>
      <c r="G41" s="58"/>
    </row>
    <row r="42" spans="1:7">
      <c r="A42" s="3"/>
      <c r="B42" s="3"/>
      <c r="C42" s="3"/>
      <c r="D42" s="64" t="s">
        <v>234</v>
      </c>
      <c r="E42" s="3"/>
      <c r="F42" s="3"/>
      <c r="G42" s="66">
        <v>2352</v>
      </c>
    </row>
    <row r="43" spans="1:7">
      <c r="A43" s="3"/>
      <c r="B43" s="3"/>
      <c r="C43" s="3"/>
      <c r="D43" s="64" t="s">
        <v>235</v>
      </c>
      <c r="E43" s="3"/>
      <c r="F43" s="3"/>
      <c r="G43" s="66">
        <v>0</v>
      </c>
    </row>
    <row r="44" spans="1:7">
      <c r="A44" s="3"/>
      <c r="B44" s="3"/>
      <c r="C44" s="3"/>
      <c r="D44" s="64" t="s">
        <v>236</v>
      </c>
      <c r="E44" s="3"/>
      <c r="F44" s="3"/>
      <c r="G44" s="58"/>
    </row>
    <row r="45" spans="1:7">
      <c r="A45" s="3"/>
      <c r="B45" s="3"/>
      <c r="C45" s="3"/>
      <c r="D45" s="3"/>
      <c r="E45" s="64" t="s">
        <v>237</v>
      </c>
      <c r="F45" s="3"/>
      <c r="G45" s="66">
        <v>0</v>
      </c>
    </row>
    <row r="46" spans="1:7">
      <c r="A46" s="3"/>
      <c r="B46" s="3"/>
      <c r="C46" s="3"/>
      <c r="D46" s="3"/>
      <c r="E46" s="64" t="s">
        <v>238</v>
      </c>
      <c r="F46" s="3"/>
      <c r="G46" s="66">
        <v>0</v>
      </c>
    </row>
    <row r="47" spans="1:7">
      <c r="A47" s="3"/>
      <c r="B47" s="3"/>
      <c r="C47" s="3"/>
      <c r="D47" s="3"/>
      <c r="E47" s="64" t="s">
        <v>239</v>
      </c>
      <c r="F47" s="3"/>
      <c r="G47" s="66">
        <v>0</v>
      </c>
    </row>
    <row r="48" spans="1:7">
      <c r="A48" s="3"/>
      <c r="B48" s="3"/>
      <c r="C48" s="3"/>
      <c r="D48" s="3"/>
      <c r="E48" s="64" t="s">
        <v>240</v>
      </c>
      <c r="F48" s="3"/>
      <c r="G48" s="66">
        <v>0</v>
      </c>
    </row>
    <row r="49" spans="1:7">
      <c r="A49" s="3"/>
      <c r="B49" s="3"/>
      <c r="C49" s="3"/>
      <c r="D49" s="3"/>
      <c r="E49" s="64" t="s">
        <v>241</v>
      </c>
      <c r="F49" s="3"/>
      <c r="G49" s="66">
        <v>0</v>
      </c>
    </row>
    <row r="50" spans="1:7">
      <c r="A50" s="3"/>
      <c r="B50" s="3"/>
      <c r="C50" s="3"/>
      <c r="D50" s="3"/>
      <c r="E50" s="64" t="s">
        <v>242</v>
      </c>
      <c r="F50" s="3"/>
      <c r="G50" s="66">
        <v>0</v>
      </c>
    </row>
    <row r="51" spans="1:7">
      <c r="A51" s="3"/>
      <c r="B51" s="3"/>
      <c r="C51" s="3"/>
      <c r="D51" s="3"/>
      <c r="E51" s="64" t="s">
        <v>243</v>
      </c>
      <c r="F51" s="3"/>
      <c r="G51" s="66">
        <v>0</v>
      </c>
    </row>
    <row r="52" spans="1:7" ht="13.5" thickBot="1">
      <c r="A52" s="3"/>
      <c r="B52" s="3"/>
      <c r="C52" s="3"/>
      <c r="D52" s="3"/>
      <c r="E52" s="64" t="s">
        <v>244</v>
      </c>
      <c r="F52" s="3"/>
      <c r="G52" s="67">
        <v>316</v>
      </c>
    </row>
    <row r="53" spans="1:7">
      <c r="A53" s="3"/>
      <c r="B53" s="3"/>
      <c r="C53" s="3"/>
      <c r="D53" s="64" t="s">
        <v>245</v>
      </c>
      <c r="E53" s="3"/>
      <c r="F53" s="3"/>
      <c r="G53" s="66">
        <f>ROUND(SUM(G44:G52),5)</f>
        <v>316</v>
      </c>
    </row>
    <row r="54" spans="1:7">
      <c r="A54" s="3"/>
      <c r="B54" s="3"/>
      <c r="C54" s="3"/>
      <c r="D54" s="64" t="s">
        <v>246</v>
      </c>
      <c r="E54" s="3"/>
      <c r="F54" s="3"/>
      <c r="G54" s="66">
        <v>0</v>
      </c>
    </row>
    <row r="55" spans="1:7">
      <c r="A55" s="3"/>
      <c r="B55" s="3"/>
      <c r="C55" s="3"/>
      <c r="D55" s="64" t="s">
        <v>247</v>
      </c>
      <c r="E55" s="3"/>
      <c r="F55" s="3"/>
      <c r="G55" s="66">
        <v>0</v>
      </c>
    </row>
    <row r="56" spans="1:7">
      <c r="A56" s="3"/>
      <c r="B56" s="3"/>
      <c r="C56" s="3"/>
      <c r="D56" s="64" t="s">
        <v>248</v>
      </c>
      <c r="E56" s="3"/>
      <c r="F56" s="3"/>
      <c r="G56" s="66">
        <v>0</v>
      </c>
    </row>
    <row r="57" spans="1:7" ht="13.5" thickBot="1">
      <c r="A57" s="3"/>
      <c r="B57" s="3"/>
      <c r="C57" s="3"/>
      <c r="D57" s="64" t="s">
        <v>249</v>
      </c>
      <c r="E57" s="3"/>
      <c r="F57" s="3"/>
      <c r="G57" s="67">
        <v>0</v>
      </c>
    </row>
    <row r="58" spans="1:7">
      <c r="A58" s="3"/>
      <c r="B58" s="3"/>
      <c r="C58" s="64" t="s">
        <v>250</v>
      </c>
      <c r="D58" s="3"/>
      <c r="E58" s="3"/>
      <c r="F58" s="3"/>
      <c r="G58" s="66">
        <f>ROUND(SUM(G41:G43)+SUM(G53:G57),5)</f>
        <v>2668</v>
      </c>
    </row>
    <row r="59" spans="1:7">
      <c r="A59" s="3"/>
      <c r="B59" s="3"/>
      <c r="C59" s="64" t="s">
        <v>11</v>
      </c>
      <c r="D59" s="3"/>
      <c r="E59" s="3"/>
      <c r="F59" s="3"/>
      <c r="G59" s="58"/>
    </row>
    <row r="60" spans="1:7">
      <c r="A60" s="3"/>
      <c r="B60" s="3"/>
      <c r="C60" s="3"/>
      <c r="D60" s="64" t="s">
        <v>251</v>
      </c>
      <c r="E60" s="3"/>
      <c r="F60" s="3"/>
      <c r="G60" s="58"/>
    </row>
    <row r="61" spans="1:7">
      <c r="A61" s="3"/>
      <c r="B61" s="3"/>
      <c r="C61" s="3"/>
      <c r="D61" s="3"/>
      <c r="E61" s="64" t="s">
        <v>252</v>
      </c>
      <c r="F61" s="3"/>
      <c r="G61" s="66">
        <v>0</v>
      </c>
    </row>
    <row r="62" spans="1:7">
      <c r="A62" s="3"/>
      <c r="B62" s="3"/>
      <c r="C62" s="3"/>
      <c r="D62" s="3"/>
      <c r="E62" s="64" t="s">
        <v>253</v>
      </c>
      <c r="F62" s="3"/>
      <c r="G62" s="66">
        <v>0</v>
      </c>
    </row>
    <row r="63" spans="1:7">
      <c r="A63" s="3"/>
      <c r="B63" s="3"/>
      <c r="C63" s="3"/>
      <c r="D63" s="3"/>
      <c r="E63" s="64" t="s">
        <v>254</v>
      </c>
      <c r="F63" s="3"/>
      <c r="G63" s="66">
        <v>0</v>
      </c>
    </row>
    <row r="64" spans="1:7">
      <c r="A64" s="3"/>
      <c r="B64" s="3"/>
      <c r="C64" s="3"/>
      <c r="D64" s="3"/>
      <c r="E64" s="64" t="s">
        <v>255</v>
      </c>
      <c r="F64" s="3"/>
      <c r="G64" s="66">
        <v>0</v>
      </c>
    </row>
    <row r="65" spans="1:7">
      <c r="A65" s="3"/>
      <c r="B65" s="3"/>
      <c r="C65" s="3"/>
      <c r="D65" s="3"/>
      <c r="E65" s="64" t="s">
        <v>256</v>
      </c>
      <c r="F65" s="3"/>
      <c r="G65" s="66">
        <v>0</v>
      </c>
    </row>
    <row r="66" spans="1:7" ht="13.5" thickBot="1">
      <c r="A66" s="3"/>
      <c r="B66" s="3"/>
      <c r="C66" s="3"/>
      <c r="D66" s="3"/>
      <c r="E66" s="64" t="s">
        <v>257</v>
      </c>
      <c r="F66" s="3"/>
      <c r="G66" s="67">
        <v>85</v>
      </c>
    </row>
    <row r="67" spans="1:7">
      <c r="A67" s="3"/>
      <c r="B67" s="3"/>
      <c r="C67" s="3"/>
      <c r="D67" s="64" t="s">
        <v>258</v>
      </c>
      <c r="E67" s="3"/>
      <c r="F67" s="3"/>
      <c r="G67" s="66">
        <f>ROUND(SUM(G60:G66),5)</f>
        <v>85</v>
      </c>
    </row>
    <row r="68" spans="1:7">
      <c r="A68" s="3"/>
      <c r="B68" s="3"/>
      <c r="C68" s="3"/>
      <c r="D68" s="64" t="s">
        <v>259</v>
      </c>
      <c r="E68" s="3"/>
      <c r="F68" s="3"/>
      <c r="G68" s="66">
        <v>0</v>
      </c>
    </row>
    <row r="69" spans="1:7">
      <c r="A69" s="3"/>
      <c r="B69" s="3"/>
      <c r="C69" s="3"/>
      <c r="D69" s="64" t="s">
        <v>260</v>
      </c>
      <c r="E69" s="3"/>
      <c r="F69" s="3"/>
      <c r="G69" s="66">
        <v>0</v>
      </c>
    </row>
    <row r="70" spans="1:7">
      <c r="A70" s="3"/>
      <c r="B70" s="3"/>
      <c r="C70" s="3"/>
      <c r="D70" s="64" t="s">
        <v>261</v>
      </c>
      <c r="E70" s="3"/>
      <c r="F70" s="3"/>
      <c r="G70" s="66">
        <v>0</v>
      </c>
    </row>
    <row r="71" spans="1:7">
      <c r="A71" s="3"/>
      <c r="B71" s="3"/>
      <c r="C71" s="3"/>
      <c r="D71" s="64" t="s">
        <v>262</v>
      </c>
      <c r="E71" s="3"/>
      <c r="F71" s="3"/>
      <c r="G71" s="66">
        <v>0</v>
      </c>
    </row>
    <row r="72" spans="1:7">
      <c r="A72" s="3"/>
      <c r="B72" s="3"/>
      <c r="C72" s="3"/>
      <c r="D72" s="64" t="s">
        <v>263</v>
      </c>
      <c r="E72" s="3"/>
      <c r="F72" s="3"/>
      <c r="G72" s="66">
        <v>0</v>
      </c>
    </row>
    <row r="73" spans="1:7">
      <c r="A73" s="3"/>
      <c r="B73" s="3"/>
      <c r="C73" s="3"/>
      <c r="D73" s="64" t="s">
        <v>264</v>
      </c>
      <c r="E73" s="3"/>
      <c r="F73" s="3"/>
      <c r="G73" s="66">
        <v>0</v>
      </c>
    </row>
    <row r="74" spans="1:7" ht="13.5" thickBot="1">
      <c r="A74" s="3"/>
      <c r="B74" s="3"/>
      <c r="C74" s="3"/>
      <c r="D74" s="64" t="s">
        <v>265</v>
      </c>
      <c r="E74" s="3"/>
      <c r="F74" s="3"/>
      <c r="G74" s="67">
        <v>0</v>
      </c>
    </row>
    <row r="75" spans="1:7">
      <c r="A75" s="3"/>
      <c r="B75" s="3"/>
      <c r="C75" s="64" t="s">
        <v>266</v>
      </c>
      <c r="D75" s="3"/>
      <c r="E75" s="3"/>
      <c r="F75" s="3"/>
      <c r="G75" s="66">
        <f>ROUND(G59+SUM(G67:G74),5)</f>
        <v>85</v>
      </c>
    </row>
    <row r="76" spans="1:7">
      <c r="A76" s="3"/>
      <c r="B76" s="3"/>
      <c r="C76" s="64" t="s">
        <v>267</v>
      </c>
      <c r="D76" s="3"/>
      <c r="E76" s="3"/>
      <c r="F76" s="3"/>
      <c r="G76" s="58"/>
    </row>
    <row r="77" spans="1:7">
      <c r="A77" s="3"/>
      <c r="B77" s="3"/>
      <c r="C77" s="3"/>
      <c r="D77" s="64" t="s">
        <v>268</v>
      </c>
      <c r="E77" s="3"/>
      <c r="F77" s="3"/>
      <c r="G77" s="66">
        <v>0</v>
      </c>
    </row>
    <row r="78" spans="1:7">
      <c r="A78" s="3"/>
      <c r="B78" s="3"/>
      <c r="C78" s="3"/>
      <c r="D78" s="64" t="s">
        <v>269</v>
      </c>
      <c r="E78" s="3"/>
      <c r="F78" s="3"/>
      <c r="G78" s="66">
        <v>0</v>
      </c>
    </row>
    <row r="79" spans="1:7">
      <c r="A79" s="3"/>
      <c r="B79" s="3"/>
      <c r="C79" s="3"/>
      <c r="D79" s="64" t="s">
        <v>271</v>
      </c>
      <c r="E79" s="3"/>
      <c r="F79" s="3"/>
      <c r="G79" s="66">
        <v>0</v>
      </c>
    </row>
    <row r="80" spans="1:7">
      <c r="A80" s="3"/>
      <c r="B80" s="3"/>
      <c r="C80" s="3"/>
      <c r="D80" s="64" t="s">
        <v>270</v>
      </c>
      <c r="E80" s="3"/>
      <c r="F80" s="3"/>
      <c r="G80" s="66">
        <v>0</v>
      </c>
    </row>
    <row r="81" spans="1:7" ht="13.5" thickBot="1">
      <c r="A81" s="3"/>
      <c r="B81" s="3"/>
      <c r="C81" s="3"/>
      <c r="D81" s="64" t="s">
        <v>272</v>
      </c>
      <c r="E81" s="3"/>
      <c r="F81" s="3"/>
      <c r="G81" s="67">
        <v>0</v>
      </c>
    </row>
    <row r="82" spans="1:7">
      <c r="A82" s="3"/>
      <c r="B82" s="3"/>
      <c r="C82" s="64" t="s">
        <v>273</v>
      </c>
      <c r="D82" s="3"/>
      <c r="E82" s="3"/>
      <c r="F82" s="3"/>
      <c r="G82" s="66">
        <f>ROUND(SUM(G76:G81),5)</f>
        <v>0</v>
      </c>
    </row>
    <row r="83" spans="1:7">
      <c r="A83" s="3"/>
      <c r="B83" s="3"/>
      <c r="C83" s="64" t="s">
        <v>13</v>
      </c>
      <c r="D83" s="3"/>
      <c r="E83" s="3"/>
      <c r="F83" s="3"/>
      <c r="G83" s="58"/>
    </row>
    <row r="84" spans="1:7">
      <c r="A84" s="3"/>
      <c r="B84" s="3"/>
      <c r="C84" s="3"/>
      <c r="D84" s="64" t="s">
        <v>274</v>
      </c>
      <c r="E84" s="3"/>
      <c r="F84" s="3"/>
      <c r="G84" s="58"/>
    </row>
    <row r="85" spans="1:7">
      <c r="A85" s="3"/>
      <c r="B85" s="3"/>
      <c r="C85" s="3"/>
      <c r="D85" s="3"/>
      <c r="E85" s="64" t="s">
        <v>275</v>
      </c>
      <c r="F85" s="3"/>
      <c r="G85" s="66">
        <v>6250</v>
      </c>
    </row>
    <row r="86" spans="1:7">
      <c r="A86" s="3"/>
      <c r="B86" s="3"/>
      <c r="C86" s="3"/>
      <c r="D86" s="3"/>
      <c r="E86" s="64" t="s">
        <v>276</v>
      </c>
      <c r="F86" s="3"/>
      <c r="G86" s="66">
        <v>2859</v>
      </c>
    </row>
    <row r="87" spans="1:7">
      <c r="A87" s="3"/>
      <c r="B87" s="3"/>
      <c r="C87" s="3"/>
      <c r="D87" s="3"/>
      <c r="E87" s="64" t="s">
        <v>277</v>
      </c>
      <c r="F87" s="3"/>
      <c r="G87" s="66">
        <v>443</v>
      </c>
    </row>
    <row r="88" spans="1:7" ht="13.5" thickBot="1">
      <c r="A88" s="3"/>
      <c r="B88" s="3"/>
      <c r="C88" s="3"/>
      <c r="D88" s="3"/>
      <c r="E88" s="64" t="s">
        <v>278</v>
      </c>
      <c r="F88" s="3"/>
      <c r="G88" s="67">
        <v>0</v>
      </c>
    </row>
    <row r="89" spans="1:7">
      <c r="A89" s="3"/>
      <c r="B89" s="3"/>
      <c r="C89" s="3"/>
      <c r="D89" s="64" t="s">
        <v>279</v>
      </c>
      <c r="E89" s="3"/>
      <c r="F89" s="3"/>
      <c r="G89" s="66">
        <f>ROUND(SUM(G84:G88),5)</f>
        <v>9552</v>
      </c>
    </row>
    <row r="90" spans="1:7">
      <c r="A90" s="3"/>
      <c r="B90" s="3"/>
      <c r="C90" s="3"/>
      <c r="D90" s="64" t="s">
        <v>280</v>
      </c>
      <c r="E90" s="3"/>
      <c r="F90" s="3"/>
      <c r="G90" s="66">
        <v>219</v>
      </c>
    </row>
    <row r="91" spans="1:7">
      <c r="A91" s="3"/>
      <c r="B91" s="3"/>
      <c r="C91" s="3"/>
      <c r="D91" s="64" t="s">
        <v>281</v>
      </c>
      <c r="E91" s="3"/>
      <c r="F91" s="3"/>
      <c r="G91" s="58"/>
    </row>
    <row r="92" spans="1:7">
      <c r="A92" s="3"/>
      <c r="B92" s="3"/>
      <c r="C92" s="3"/>
      <c r="D92" s="3"/>
      <c r="E92" s="64" t="s">
        <v>282</v>
      </c>
      <c r="F92" s="3"/>
      <c r="G92" s="66">
        <v>1560</v>
      </c>
    </row>
    <row r="93" spans="1:7">
      <c r="A93" s="3"/>
      <c r="B93" s="3"/>
      <c r="C93" s="3"/>
      <c r="D93" s="3"/>
      <c r="E93" s="64" t="s">
        <v>283</v>
      </c>
      <c r="F93" s="3"/>
      <c r="G93" s="66">
        <v>0</v>
      </c>
    </row>
    <row r="94" spans="1:7" ht="13.5" thickBot="1">
      <c r="A94" s="3"/>
      <c r="B94" s="3"/>
      <c r="C94" s="3"/>
      <c r="D94" s="3"/>
      <c r="E94" s="64" t="s">
        <v>284</v>
      </c>
      <c r="F94" s="3"/>
      <c r="G94" s="67">
        <v>0</v>
      </c>
    </row>
    <row r="95" spans="1:7">
      <c r="A95" s="3"/>
      <c r="B95" s="3"/>
      <c r="C95" s="3"/>
      <c r="D95" s="64" t="s">
        <v>285</v>
      </c>
      <c r="E95" s="3"/>
      <c r="F95" s="3"/>
      <c r="G95" s="66">
        <f>ROUND(SUM(G91:G94),5)</f>
        <v>1560</v>
      </c>
    </row>
    <row r="96" spans="1:7">
      <c r="A96" s="3"/>
      <c r="B96" s="3"/>
      <c r="C96" s="3"/>
      <c r="D96" s="64" t="s">
        <v>286</v>
      </c>
      <c r="E96" s="3"/>
      <c r="F96" s="3"/>
      <c r="G96" s="58"/>
    </row>
    <row r="97" spans="1:7">
      <c r="A97" s="3"/>
      <c r="B97" s="3"/>
      <c r="C97" s="3"/>
      <c r="D97" s="3"/>
      <c r="E97" s="64" t="s">
        <v>287</v>
      </c>
      <c r="F97" s="3"/>
      <c r="G97" s="66">
        <v>2794</v>
      </c>
    </row>
    <row r="98" spans="1:7">
      <c r="A98" s="3"/>
      <c r="B98" s="3"/>
      <c r="C98" s="3"/>
      <c r="D98" s="3"/>
      <c r="E98" s="64" t="s">
        <v>288</v>
      </c>
      <c r="F98" s="3"/>
      <c r="G98" s="66">
        <v>0</v>
      </c>
    </row>
    <row r="99" spans="1:7" ht="13.5" thickBot="1">
      <c r="A99" s="3"/>
      <c r="B99" s="3"/>
      <c r="C99" s="3"/>
      <c r="D99" s="3"/>
      <c r="E99" s="64" t="s">
        <v>289</v>
      </c>
      <c r="F99" s="3"/>
      <c r="G99" s="67">
        <v>0</v>
      </c>
    </row>
    <row r="100" spans="1:7">
      <c r="A100" s="3"/>
      <c r="B100" s="3"/>
      <c r="C100" s="3"/>
      <c r="D100" s="64" t="s">
        <v>290</v>
      </c>
      <c r="E100" s="3"/>
      <c r="F100" s="3"/>
      <c r="G100" s="66">
        <f>ROUND(SUM(G96:G99),5)</f>
        <v>2794</v>
      </c>
    </row>
    <row r="101" spans="1:7">
      <c r="A101" s="3"/>
      <c r="B101" s="3"/>
      <c r="C101" s="3"/>
      <c r="D101" s="64" t="s">
        <v>291</v>
      </c>
      <c r="E101" s="3"/>
      <c r="F101" s="3"/>
      <c r="G101" s="58"/>
    </row>
    <row r="102" spans="1:7">
      <c r="A102" s="3"/>
      <c r="B102" s="3"/>
      <c r="C102" s="3"/>
      <c r="D102" s="3"/>
      <c r="E102" s="64" t="s">
        <v>292</v>
      </c>
      <c r="F102" s="3"/>
      <c r="G102" s="58"/>
    </row>
    <row r="103" spans="1:7">
      <c r="A103" s="3"/>
      <c r="B103" s="3"/>
      <c r="C103" s="3"/>
      <c r="D103" s="3"/>
      <c r="E103" s="3"/>
      <c r="F103" s="64" t="s">
        <v>293</v>
      </c>
      <c r="G103" s="66">
        <v>347</v>
      </c>
    </row>
    <row r="104" spans="1:7">
      <c r="A104" s="3"/>
      <c r="B104" s="3"/>
      <c r="C104" s="3"/>
      <c r="D104" s="3"/>
      <c r="E104" s="3"/>
      <c r="F104" s="64" t="s">
        <v>294</v>
      </c>
      <c r="G104" s="66">
        <v>0</v>
      </c>
    </row>
    <row r="105" spans="1:7" ht="13.5" thickBot="1">
      <c r="A105" s="3"/>
      <c r="B105" s="3"/>
      <c r="C105" s="3"/>
      <c r="D105" s="3"/>
      <c r="E105" s="3"/>
      <c r="F105" s="64" t="s">
        <v>295</v>
      </c>
      <c r="G105" s="67">
        <v>0</v>
      </c>
    </row>
    <row r="106" spans="1:7">
      <c r="A106" s="3"/>
      <c r="B106" s="3"/>
      <c r="C106" s="3"/>
      <c r="D106" s="3"/>
      <c r="E106" s="64" t="s">
        <v>296</v>
      </c>
      <c r="F106" s="3"/>
      <c r="G106" s="66">
        <f>ROUND(SUM(G102:G105),5)</f>
        <v>347</v>
      </c>
    </row>
    <row r="107" spans="1:7">
      <c r="A107" s="3"/>
      <c r="B107" s="3"/>
      <c r="C107" s="3"/>
      <c r="D107" s="3"/>
      <c r="E107" s="64" t="s">
        <v>297</v>
      </c>
      <c r="F107" s="3"/>
      <c r="G107" s="58"/>
    </row>
    <row r="108" spans="1:7">
      <c r="A108" s="3"/>
      <c r="B108" s="3"/>
      <c r="C108" s="3"/>
      <c r="D108" s="3"/>
      <c r="E108" s="3"/>
      <c r="F108" s="64" t="s">
        <v>298</v>
      </c>
      <c r="G108" s="66">
        <v>0</v>
      </c>
    </row>
    <row r="109" spans="1:7">
      <c r="A109" s="3"/>
      <c r="B109" s="3"/>
      <c r="C109" s="3"/>
      <c r="D109" s="3"/>
      <c r="E109" s="3"/>
      <c r="F109" s="64" t="s">
        <v>299</v>
      </c>
      <c r="G109" s="66">
        <v>0</v>
      </c>
    </row>
    <row r="110" spans="1:7" ht="13.5" thickBot="1">
      <c r="A110" s="3"/>
      <c r="B110" s="3"/>
      <c r="C110" s="3"/>
      <c r="D110" s="3"/>
      <c r="E110" s="3"/>
      <c r="F110" s="64" t="s">
        <v>300</v>
      </c>
      <c r="G110" s="67">
        <v>0</v>
      </c>
    </row>
    <row r="111" spans="1:7">
      <c r="A111" s="3"/>
      <c r="B111" s="3"/>
      <c r="C111" s="3"/>
      <c r="D111" s="3"/>
      <c r="E111" s="64" t="s">
        <v>301</v>
      </c>
      <c r="F111" s="3"/>
      <c r="G111" s="66">
        <f>ROUND(SUM(G107:G110),5)</f>
        <v>0</v>
      </c>
    </row>
    <row r="112" spans="1:7">
      <c r="A112" s="3"/>
      <c r="B112" s="3"/>
      <c r="C112" s="3"/>
      <c r="D112" s="3"/>
      <c r="E112" s="64" t="s">
        <v>302</v>
      </c>
      <c r="F112" s="3"/>
      <c r="G112" s="58"/>
    </row>
    <row r="113" spans="1:7">
      <c r="A113" s="3"/>
      <c r="B113" s="3"/>
      <c r="C113" s="3"/>
      <c r="D113" s="3"/>
      <c r="E113" s="3"/>
      <c r="F113" s="64" t="s">
        <v>303</v>
      </c>
      <c r="G113" s="66">
        <v>0</v>
      </c>
    </row>
    <row r="114" spans="1:7">
      <c r="A114" s="3"/>
      <c r="B114" s="3"/>
      <c r="C114" s="3"/>
      <c r="D114" s="3"/>
      <c r="E114" s="3"/>
      <c r="F114" s="64" t="s">
        <v>304</v>
      </c>
      <c r="G114" s="66">
        <v>0</v>
      </c>
    </row>
    <row r="115" spans="1:7" ht="13.5" thickBot="1">
      <c r="A115" s="3"/>
      <c r="B115" s="3"/>
      <c r="C115" s="3"/>
      <c r="D115" s="3"/>
      <c r="E115" s="3"/>
      <c r="F115" s="64" t="s">
        <v>305</v>
      </c>
      <c r="G115" s="67">
        <v>0</v>
      </c>
    </row>
    <row r="116" spans="1:7">
      <c r="A116" s="3"/>
      <c r="B116" s="3"/>
      <c r="C116" s="3"/>
      <c r="D116" s="3"/>
      <c r="E116" s="64" t="s">
        <v>306</v>
      </c>
      <c r="F116" s="3"/>
      <c r="G116" s="66">
        <f>ROUND(SUM(G112:G115),5)</f>
        <v>0</v>
      </c>
    </row>
    <row r="117" spans="1:7">
      <c r="A117" s="3"/>
      <c r="B117" s="3"/>
      <c r="C117" s="3"/>
      <c r="D117" s="3"/>
      <c r="E117" s="64" t="s">
        <v>307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308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309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310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311</v>
      </c>
      <c r="F121" s="3"/>
      <c r="G121" s="66">
        <v>0</v>
      </c>
    </row>
    <row r="122" spans="1:7">
      <c r="A122" s="3"/>
      <c r="B122" s="3"/>
      <c r="C122" s="3"/>
      <c r="D122" s="3"/>
      <c r="E122" s="64" t="s">
        <v>312</v>
      </c>
      <c r="F122" s="3"/>
      <c r="G122" s="66">
        <v>0</v>
      </c>
    </row>
    <row r="123" spans="1:7" ht="13.5" thickBot="1">
      <c r="A123" s="3"/>
      <c r="B123" s="3"/>
      <c r="C123" s="3"/>
      <c r="D123" s="3"/>
      <c r="E123" s="64" t="s">
        <v>313</v>
      </c>
      <c r="F123" s="3"/>
      <c r="G123" s="67">
        <v>0</v>
      </c>
    </row>
    <row r="124" spans="1:7">
      <c r="A124" s="3"/>
      <c r="B124" s="3"/>
      <c r="C124" s="3"/>
      <c r="D124" s="64" t="s">
        <v>314</v>
      </c>
      <c r="E124" s="3"/>
      <c r="F124" s="3"/>
      <c r="G124" s="66">
        <f>ROUND(G101+G106+G111+SUM(G116:G123),5)</f>
        <v>347</v>
      </c>
    </row>
    <row r="125" spans="1:7">
      <c r="A125" s="3"/>
      <c r="B125" s="3"/>
      <c r="C125" s="3"/>
      <c r="D125" s="64" t="s">
        <v>438</v>
      </c>
      <c r="E125" s="3"/>
      <c r="F125" s="3"/>
      <c r="G125" s="66">
        <v>0</v>
      </c>
    </row>
    <row r="126" spans="1:7">
      <c r="A126" s="3"/>
      <c r="B126" s="3"/>
      <c r="C126" s="3"/>
      <c r="D126" s="64" t="s">
        <v>315</v>
      </c>
      <c r="E126" s="3"/>
      <c r="F126" s="3"/>
      <c r="G126" s="66">
        <v>0</v>
      </c>
    </row>
    <row r="127" spans="1:7" ht="13.5" thickBot="1">
      <c r="A127" s="3"/>
      <c r="B127" s="3"/>
      <c r="C127" s="3"/>
      <c r="D127" s="64" t="s">
        <v>316</v>
      </c>
      <c r="E127" s="3"/>
      <c r="F127" s="3"/>
      <c r="G127" s="67">
        <v>0</v>
      </c>
    </row>
    <row r="128" spans="1:7">
      <c r="A128" s="3"/>
      <c r="B128" s="3"/>
      <c r="C128" s="64" t="s">
        <v>317</v>
      </c>
      <c r="D128" s="3"/>
      <c r="E128" s="3"/>
      <c r="F128" s="3"/>
      <c r="G128" s="66">
        <f>ROUND(G83+SUM(G89:G90)+G95+G100+SUM(G124:G127),5)</f>
        <v>14472</v>
      </c>
    </row>
    <row r="129" spans="1:7">
      <c r="A129" s="3"/>
      <c r="B129" s="3"/>
      <c r="C129" s="64" t="s">
        <v>14</v>
      </c>
      <c r="D129" s="3"/>
      <c r="E129" s="3"/>
      <c r="F129" s="3"/>
      <c r="G129" s="58"/>
    </row>
    <row r="130" spans="1:7">
      <c r="A130" s="3"/>
      <c r="B130" s="3"/>
      <c r="C130" s="3"/>
      <c r="D130" s="64" t="s">
        <v>318</v>
      </c>
      <c r="E130" s="3"/>
      <c r="F130" s="3"/>
      <c r="G130" s="58"/>
    </row>
    <row r="131" spans="1:7">
      <c r="A131" s="3"/>
      <c r="B131" s="3"/>
      <c r="C131" s="3"/>
      <c r="D131" s="3"/>
      <c r="E131" s="64" t="s">
        <v>319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320</v>
      </c>
      <c r="F132" s="3"/>
      <c r="G132" s="66">
        <v>0</v>
      </c>
    </row>
    <row r="133" spans="1:7">
      <c r="A133" s="3"/>
      <c r="B133" s="3"/>
      <c r="C133" s="3"/>
      <c r="D133" s="3"/>
      <c r="E133" s="64" t="s">
        <v>321</v>
      </c>
      <c r="F133" s="3"/>
      <c r="G133" s="66">
        <v>0</v>
      </c>
    </row>
    <row r="134" spans="1:7" ht="13.5" thickBot="1">
      <c r="A134" s="3"/>
      <c r="B134" s="3"/>
      <c r="C134" s="3"/>
      <c r="D134" s="3"/>
      <c r="E134" s="64" t="s">
        <v>322</v>
      </c>
      <c r="F134" s="3"/>
      <c r="G134" s="67">
        <v>0</v>
      </c>
    </row>
    <row r="135" spans="1:7">
      <c r="A135" s="3"/>
      <c r="B135" s="3"/>
      <c r="C135" s="3"/>
      <c r="D135" s="64" t="s">
        <v>323</v>
      </c>
      <c r="E135" s="3"/>
      <c r="F135" s="3"/>
      <c r="G135" s="66">
        <f>ROUND(SUM(G130:G134),5)</f>
        <v>0</v>
      </c>
    </row>
    <row r="136" spans="1:7">
      <c r="A136" s="3"/>
      <c r="B136" s="3"/>
      <c r="C136" s="3"/>
      <c r="D136" s="64" t="s">
        <v>324</v>
      </c>
      <c r="E136" s="3"/>
      <c r="F136" s="3"/>
      <c r="G136" s="58"/>
    </row>
    <row r="137" spans="1:7">
      <c r="A137" s="3"/>
      <c r="B137" s="3"/>
      <c r="C137" s="3"/>
      <c r="D137" s="3"/>
      <c r="E137" s="64" t="s">
        <v>325</v>
      </c>
      <c r="F137" s="3"/>
      <c r="G137" s="66">
        <v>2214</v>
      </c>
    </row>
    <row r="138" spans="1:7">
      <c r="A138" s="3"/>
      <c r="B138" s="3"/>
      <c r="C138" s="3"/>
      <c r="D138" s="3"/>
      <c r="E138" s="64" t="s">
        <v>326</v>
      </c>
      <c r="F138" s="3"/>
      <c r="G138" s="66">
        <v>614</v>
      </c>
    </row>
    <row r="139" spans="1:7" ht="13.5" thickBot="1">
      <c r="A139" s="3"/>
      <c r="B139" s="3"/>
      <c r="C139" s="3"/>
      <c r="D139" s="3"/>
      <c r="E139" s="64" t="s">
        <v>327</v>
      </c>
      <c r="F139" s="3"/>
      <c r="G139" s="67">
        <v>0</v>
      </c>
    </row>
    <row r="140" spans="1:7">
      <c r="A140" s="3"/>
      <c r="B140" s="3"/>
      <c r="C140" s="3"/>
      <c r="D140" s="64" t="s">
        <v>328</v>
      </c>
      <c r="E140" s="3"/>
      <c r="F140" s="3"/>
      <c r="G140" s="66">
        <f>ROUND(SUM(G136:G139),5)</f>
        <v>2828</v>
      </c>
    </row>
    <row r="141" spans="1:7" ht="13.5" thickBot="1">
      <c r="A141" s="3"/>
      <c r="B141" s="3"/>
      <c r="C141" s="3"/>
      <c r="D141" s="64" t="s">
        <v>329</v>
      </c>
      <c r="E141" s="3"/>
      <c r="F141" s="3"/>
      <c r="G141" s="67">
        <v>0</v>
      </c>
    </row>
    <row r="142" spans="1:7">
      <c r="A142" s="3"/>
      <c r="B142" s="3"/>
      <c r="C142" s="64" t="s">
        <v>330</v>
      </c>
      <c r="D142" s="3"/>
      <c r="E142" s="3"/>
      <c r="F142" s="3"/>
      <c r="G142" s="66">
        <f>ROUND(G129+G135+SUM(G140:G141),5)</f>
        <v>2828</v>
      </c>
    </row>
    <row r="143" spans="1:7">
      <c r="A143" s="3"/>
      <c r="B143" s="3"/>
      <c r="C143" s="64" t="s">
        <v>15</v>
      </c>
      <c r="D143" s="3"/>
      <c r="E143" s="3"/>
      <c r="F143" s="3"/>
      <c r="G143" s="58"/>
    </row>
    <row r="144" spans="1:7">
      <c r="A144" s="3"/>
      <c r="B144" s="3"/>
      <c r="C144" s="3"/>
      <c r="D144" s="64" t="s">
        <v>331</v>
      </c>
      <c r="E144" s="3"/>
      <c r="F144" s="3"/>
      <c r="G144" s="58"/>
    </row>
    <row r="145" spans="1:7">
      <c r="A145" s="3"/>
      <c r="B145" s="3"/>
      <c r="C145" s="3"/>
      <c r="D145" s="3"/>
      <c r="E145" s="64" t="s">
        <v>332</v>
      </c>
      <c r="F145" s="3"/>
      <c r="G145" s="66">
        <v>2276</v>
      </c>
    </row>
    <row r="146" spans="1:7">
      <c r="A146" s="3"/>
      <c r="B146" s="3"/>
      <c r="C146" s="3"/>
      <c r="D146" s="3"/>
      <c r="E146" s="64" t="s">
        <v>333</v>
      </c>
      <c r="F146" s="3"/>
      <c r="G146" s="66">
        <v>849</v>
      </c>
    </row>
    <row r="147" spans="1:7" ht="13.5" thickBot="1">
      <c r="A147" s="3"/>
      <c r="B147" s="3"/>
      <c r="C147" s="3"/>
      <c r="D147" s="3"/>
      <c r="E147" s="64" t="s">
        <v>334</v>
      </c>
      <c r="F147" s="3"/>
      <c r="G147" s="67">
        <v>0</v>
      </c>
    </row>
    <row r="148" spans="1:7">
      <c r="A148" s="3"/>
      <c r="B148" s="3"/>
      <c r="C148" s="3"/>
      <c r="D148" s="64" t="s">
        <v>335</v>
      </c>
      <c r="E148" s="3"/>
      <c r="F148" s="3"/>
      <c r="G148" s="66">
        <f>ROUND(SUM(G144:G147),5)</f>
        <v>3125</v>
      </c>
    </row>
    <row r="149" spans="1:7">
      <c r="A149" s="3"/>
      <c r="B149" s="3"/>
      <c r="C149" s="3"/>
      <c r="D149" s="64" t="s">
        <v>336</v>
      </c>
      <c r="E149" s="3"/>
      <c r="F149" s="3"/>
      <c r="G149" s="66">
        <v>0</v>
      </c>
    </row>
    <row r="150" spans="1:7">
      <c r="A150" s="3"/>
      <c r="B150" s="3"/>
      <c r="C150" s="3"/>
      <c r="D150" s="64" t="s">
        <v>337</v>
      </c>
      <c r="E150" s="3"/>
      <c r="F150" s="3"/>
      <c r="G150" s="58"/>
    </row>
    <row r="151" spans="1:7">
      <c r="A151" s="3"/>
      <c r="B151" s="3"/>
      <c r="C151" s="3"/>
      <c r="D151" s="3"/>
      <c r="E151" s="64" t="s">
        <v>338</v>
      </c>
      <c r="F151" s="3"/>
      <c r="G151" s="66">
        <v>0</v>
      </c>
    </row>
    <row r="152" spans="1:7">
      <c r="A152" s="3"/>
      <c r="B152" s="3"/>
      <c r="C152" s="3"/>
      <c r="D152" s="3"/>
      <c r="E152" s="64" t="s">
        <v>339</v>
      </c>
      <c r="F152" s="3"/>
      <c r="G152" s="66">
        <v>0</v>
      </c>
    </row>
    <row r="153" spans="1:7" ht="13.5" thickBot="1">
      <c r="A153" s="3"/>
      <c r="B153" s="3"/>
      <c r="C153" s="3"/>
      <c r="D153" s="3"/>
      <c r="E153" s="64" t="s">
        <v>340</v>
      </c>
      <c r="F153" s="3"/>
      <c r="G153" s="67">
        <v>0</v>
      </c>
    </row>
    <row r="154" spans="1:7">
      <c r="A154" s="3"/>
      <c r="B154" s="3"/>
      <c r="C154" s="3"/>
      <c r="D154" s="64" t="s">
        <v>341</v>
      </c>
      <c r="E154" s="3"/>
      <c r="F154" s="3"/>
      <c r="G154" s="66">
        <f>ROUND(SUM(G150:G153),5)</f>
        <v>0</v>
      </c>
    </row>
    <row r="155" spans="1:7">
      <c r="A155" s="3"/>
      <c r="B155" s="3"/>
      <c r="C155" s="3"/>
      <c r="D155" s="64" t="s">
        <v>342</v>
      </c>
      <c r="E155" s="3"/>
      <c r="F155" s="3"/>
      <c r="G155" s="66">
        <v>668</v>
      </c>
    </row>
    <row r="156" spans="1:7">
      <c r="A156" s="3"/>
      <c r="B156" s="3"/>
      <c r="C156" s="3"/>
      <c r="D156" s="64" t="s">
        <v>343</v>
      </c>
      <c r="E156" s="3"/>
      <c r="F156" s="3"/>
      <c r="G156" s="58"/>
    </row>
    <row r="157" spans="1:7">
      <c r="A157" s="3"/>
      <c r="B157" s="3"/>
      <c r="C157" s="3"/>
      <c r="D157" s="3"/>
      <c r="E157" s="64" t="s">
        <v>344</v>
      </c>
      <c r="F157" s="3"/>
      <c r="G157" s="66">
        <v>658</v>
      </c>
    </row>
    <row r="158" spans="1:7">
      <c r="A158" s="3"/>
      <c r="B158" s="3"/>
      <c r="C158" s="3"/>
      <c r="D158" s="3"/>
      <c r="E158" s="64" t="s">
        <v>345</v>
      </c>
      <c r="F158" s="3"/>
      <c r="G158" s="66">
        <v>0</v>
      </c>
    </row>
    <row r="159" spans="1:7" ht="13.5" thickBot="1">
      <c r="A159" s="3"/>
      <c r="B159" s="3"/>
      <c r="C159" s="3"/>
      <c r="D159" s="3"/>
      <c r="E159" s="64" t="s">
        <v>346</v>
      </c>
      <c r="F159" s="3"/>
      <c r="G159" s="67">
        <v>0</v>
      </c>
    </row>
    <row r="160" spans="1:7">
      <c r="A160" s="3"/>
      <c r="B160" s="3"/>
      <c r="C160" s="3"/>
      <c r="D160" s="64" t="s">
        <v>347</v>
      </c>
      <c r="E160" s="3"/>
      <c r="F160" s="3"/>
      <c r="G160" s="66">
        <f>ROUND(SUM(G156:G159),5)</f>
        <v>658</v>
      </c>
    </row>
    <row r="161" spans="1:7">
      <c r="A161" s="3"/>
      <c r="B161" s="3"/>
      <c r="C161" s="3"/>
      <c r="D161" s="64" t="s">
        <v>348</v>
      </c>
      <c r="E161" s="3"/>
      <c r="F161" s="3"/>
      <c r="G161" s="66">
        <v>75</v>
      </c>
    </row>
    <row r="162" spans="1:7" ht="13.5" thickBot="1">
      <c r="A162" s="3"/>
      <c r="B162" s="3"/>
      <c r="C162" s="3"/>
      <c r="D162" s="64" t="s">
        <v>349</v>
      </c>
      <c r="E162" s="3"/>
      <c r="F162" s="3"/>
      <c r="G162" s="67">
        <v>0</v>
      </c>
    </row>
    <row r="163" spans="1:7">
      <c r="A163" s="3"/>
      <c r="B163" s="3"/>
      <c r="C163" s="64" t="s">
        <v>350</v>
      </c>
      <c r="D163" s="3"/>
      <c r="E163" s="3"/>
      <c r="F163" s="3"/>
      <c r="G163" s="66">
        <f>ROUND(G143+SUM(G148:G149)+SUM(G154:G155)+SUM(G160:G162),5)</f>
        <v>4526</v>
      </c>
    </row>
    <row r="164" spans="1:7">
      <c r="A164" s="3"/>
      <c r="B164" s="3"/>
      <c r="C164" s="64" t="s">
        <v>16</v>
      </c>
      <c r="D164" s="3"/>
      <c r="E164" s="3"/>
      <c r="F164" s="3"/>
      <c r="G164" s="58"/>
    </row>
    <row r="165" spans="1:7">
      <c r="A165" s="3"/>
      <c r="B165" s="3"/>
      <c r="C165" s="3"/>
      <c r="D165" s="64" t="s">
        <v>351</v>
      </c>
      <c r="E165" s="3"/>
      <c r="F165" s="3"/>
      <c r="G165" s="66">
        <v>2070</v>
      </c>
    </row>
    <row r="166" spans="1:7">
      <c r="A166" s="3"/>
      <c r="B166" s="3"/>
      <c r="C166" s="3"/>
      <c r="D166" s="64" t="s">
        <v>352</v>
      </c>
      <c r="E166" s="3"/>
      <c r="F166" s="3"/>
      <c r="G166" s="58"/>
    </row>
    <row r="167" spans="1:7">
      <c r="A167" s="3"/>
      <c r="B167" s="3"/>
      <c r="C167" s="3"/>
      <c r="D167" s="3"/>
      <c r="E167" s="64" t="s">
        <v>353</v>
      </c>
      <c r="F167" s="3"/>
      <c r="G167" s="66">
        <v>0</v>
      </c>
    </row>
    <row r="168" spans="1:7">
      <c r="A168" s="3"/>
      <c r="B168" s="3"/>
      <c r="C168" s="3"/>
      <c r="D168" s="3"/>
      <c r="E168" s="64" t="s">
        <v>354</v>
      </c>
      <c r="F168" s="3"/>
      <c r="G168" s="66">
        <v>0</v>
      </c>
    </row>
    <row r="169" spans="1:7" ht="13.5" thickBot="1">
      <c r="A169" s="3"/>
      <c r="B169" s="3"/>
      <c r="C169" s="3"/>
      <c r="D169" s="3"/>
      <c r="E169" s="64" t="s">
        <v>355</v>
      </c>
      <c r="F169" s="3"/>
      <c r="G169" s="67">
        <v>0</v>
      </c>
    </row>
    <row r="170" spans="1:7">
      <c r="A170" s="3"/>
      <c r="B170" s="3"/>
      <c r="C170" s="3"/>
      <c r="D170" s="64" t="s">
        <v>356</v>
      </c>
      <c r="E170" s="3"/>
      <c r="F170" s="3"/>
      <c r="G170" s="66">
        <f>ROUND(SUM(G166:G169),5)</f>
        <v>0</v>
      </c>
    </row>
    <row r="171" spans="1:7">
      <c r="A171" s="3"/>
      <c r="B171" s="3"/>
      <c r="C171" s="3"/>
      <c r="D171" s="64" t="s">
        <v>357</v>
      </c>
      <c r="E171" s="3"/>
      <c r="F171" s="3"/>
      <c r="G171" s="58"/>
    </row>
    <row r="172" spans="1:7">
      <c r="A172" s="3"/>
      <c r="B172" s="3"/>
      <c r="C172" s="3"/>
      <c r="D172" s="3"/>
      <c r="E172" s="64" t="s">
        <v>358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359</v>
      </c>
      <c r="F173" s="3"/>
      <c r="G173" s="66">
        <v>0</v>
      </c>
    </row>
    <row r="174" spans="1:7">
      <c r="A174" s="3"/>
      <c r="B174" s="3"/>
      <c r="C174" s="3"/>
      <c r="D174" s="3"/>
      <c r="E174" s="64" t="s">
        <v>360</v>
      </c>
      <c r="F174" s="3"/>
      <c r="G174" s="66">
        <v>0</v>
      </c>
    </row>
    <row r="175" spans="1:7" ht="13.5" thickBot="1">
      <c r="A175" s="3"/>
      <c r="B175" s="3"/>
      <c r="C175" s="3"/>
      <c r="D175" s="3"/>
      <c r="E175" s="64" t="s">
        <v>361</v>
      </c>
      <c r="F175" s="3"/>
      <c r="G175" s="67">
        <v>0</v>
      </c>
    </row>
    <row r="176" spans="1:7">
      <c r="A176" s="3"/>
      <c r="B176" s="3"/>
      <c r="C176" s="3"/>
      <c r="D176" s="64" t="s">
        <v>362</v>
      </c>
      <c r="E176" s="3"/>
      <c r="F176" s="3"/>
      <c r="G176" s="66">
        <f>ROUND(SUM(G171:G175),5)</f>
        <v>0</v>
      </c>
    </row>
    <row r="177" spans="1:7">
      <c r="A177" s="3"/>
      <c r="B177" s="3"/>
      <c r="C177" s="3"/>
      <c r="D177" s="64" t="s">
        <v>363</v>
      </c>
      <c r="E177" s="3"/>
      <c r="F177" s="3"/>
      <c r="G177" s="58"/>
    </row>
    <row r="178" spans="1:7">
      <c r="A178" s="3"/>
      <c r="B178" s="3"/>
      <c r="C178" s="3"/>
      <c r="D178" s="3"/>
      <c r="E178" s="64" t="s">
        <v>364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365</v>
      </c>
      <c r="F179" s="3"/>
      <c r="G179" s="66">
        <v>0</v>
      </c>
    </row>
    <row r="180" spans="1:7">
      <c r="A180" s="3"/>
      <c r="B180" s="3"/>
      <c r="C180" s="3"/>
      <c r="D180" s="3"/>
      <c r="E180" s="64" t="s">
        <v>366</v>
      </c>
      <c r="F180" s="3"/>
      <c r="G180" s="66">
        <v>1081</v>
      </c>
    </row>
    <row r="181" spans="1:7">
      <c r="A181" s="3"/>
      <c r="B181" s="3"/>
      <c r="C181" s="3"/>
      <c r="D181" s="3"/>
      <c r="E181" s="64" t="s">
        <v>367</v>
      </c>
      <c r="F181" s="3"/>
      <c r="G181" s="66">
        <v>0</v>
      </c>
    </row>
    <row r="182" spans="1:7">
      <c r="A182" s="3"/>
      <c r="B182" s="3"/>
      <c r="C182" s="3"/>
      <c r="D182" s="3"/>
      <c r="E182" s="64" t="s">
        <v>368</v>
      </c>
      <c r="F182" s="3"/>
      <c r="G182" s="66">
        <v>257</v>
      </c>
    </row>
    <row r="183" spans="1:7" ht="13.5" thickBot="1">
      <c r="A183" s="3"/>
      <c r="B183" s="3"/>
      <c r="C183" s="3"/>
      <c r="D183" s="3"/>
      <c r="E183" s="64" t="s">
        <v>369</v>
      </c>
      <c r="F183" s="3"/>
      <c r="G183" s="67">
        <v>0</v>
      </c>
    </row>
    <row r="184" spans="1:7">
      <c r="A184" s="3"/>
      <c r="B184" s="3"/>
      <c r="C184" s="3"/>
      <c r="D184" s="64" t="s">
        <v>370</v>
      </c>
      <c r="E184" s="3"/>
      <c r="F184" s="3"/>
      <c r="G184" s="66">
        <f>ROUND(SUM(G177:G183),5)</f>
        <v>1338</v>
      </c>
    </row>
    <row r="185" spans="1:7">
      <c r="A185" s="3"/>
      <c r="B185" s="3"/>
      <c r="C185" s="3"/>
      <c r="D185" s="64" t="s">
        <v>371</v>
      </c>
      <c r="E185" s="3"/>
      <c r="F185" s="3"/>
      <c r="G185" s="58"/>
    </row>
    <row r="186" spans="1:7">
      <c r="A186" s="3"/>
      <c r="B186" s="3"/>
      <c r="C186" s="3"/>
      <c r="D186" s="3"/>
      <c r="E186" s="64" t="s">
        <v>372</v>
      </c>
      <c r="F186" s="3"/>
      <c r="G186" s="66">
        <v>250</v>
      </c>
    </row>
    <row r="187" spans="1:7">
      <c r="A187" s="3"/>
      <c r="B187" s="3"/>
      <c r="C187" s="3"/>
      <c r="D187" s="3"/>
      <c r="E187" s="64" t="s">
        <v>373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374</v>
      </c>
      <c r="F188" s="3"/>
      <c r="G188" s="66">
        <v>0</v>
      </c>
    </row>
    <row r="189" spans="1:7">
      <c r="A189" s="3"/>
      <c r="B189" s="3"/>
      <c r="C189" s="3"/>
      <c r="D189" s="3"/>
      <c r="E189" s="64" t="s">
        <v>375</v>
      </c>
      <c r="F189" s="3"/>
      <c r="G189" s="66">
        <v>898</v>
      </c>
    </row>
    <row r="190" spans="1:7">
      <c r="A190" s="3"/>
      <c r="B190" s="3"/>
      <c r="C190" s="3"/>
      <c r="D190" s="3"/>
      <c r="E190" s="64" t="s">
        <v>376</v>
      </c>
      <c r="F190" s="3"/>
      <c r="G190" s="66">
        <v>1510</v>
      </c>
    </row>
    <row r="191" spans="1:7" ht="13.5" thickBot="1">
      <c r="A191" s="3"/>
      <c r="B191" s="3"/>
      <c r="C191" s="3"/>
      <c r="D191" s="3"/>
      <c r="E191" s="64" t="s">
        <v>377</v>
      </c>
      <c r="F191" s="3"/>
      <c r="G191" s="67">
        <v>0</v>
      </c>
    </row>
    <row r="192" spans="1:7">
      <c r="A192" s="3"/>
      <c r="B192" s="3"/>
      <c r="C192" s="3"/>
      <c r="D192" s="64" t="s">
        <v>378</v>
      </c>
      <c r="E192" s="3"/>
      <c r="F192" s="3"/>
      <c r="G192" s="66">
        <f>ROUND(SUM(G185:G191),5)</f>
        <v>2658</v>
      </c>
    </row>
    <row r="193" spans="1:7">
      <c r="A193" s="3"/>
      <c r="B193" s="3"/>
      <c r="C193" s="3"/>
      <c r="D193" s="64" t="s">
        <v>431</v>
      </c>
      <c r="E193" s="3"/>
      <c r="F193" s="3"/>
      <c r="G193" s="58"/>
    </row>
    <row r="194" spans="1:7">
      <c r="A194" s="3"/>
      <c r="B194" s="3"/>
      <c r="C194" s="3"/>
      <c r="D194" s="3"/>
      <c r="E194" s="64" t="s">
        <v>432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433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434</v>
      </c>
      <c r="F196" s="3"/>
      <c r="G196" s="66">
        <v>0</v>
      </c>
    </row>
    <row r="197" spans="1:7">
      <c r="A197" s="3"/>
      <c r="B197" s="3"/>
      <c r="C197" s="3"/>
      <c r="D197" s="3"/>
      <c r="E197" s="64" t="s">
        <v>435</v>
      </c>
      <c r="F197" s="3"/>
      <c r="G197" s="66">
        <v>0</v>
      </c>
    </row>
    <row r="198" spans="1:7" ht="13.5" thickBot="1">
      <c r="A198" s="3"/>
      <c r="B198" s="3"/>
      <c r="C198" s="3"/>
      <c r="D198" s="3"/>
      <c r="E198" s="64" t="s">
        <v>436</v>
      </c>
      <c r="F198" s="3"/>
      <c r="G198" s="67">
        <v>0</v>
      </c>
    </row>
    <row r="199" spans="1:7">
      <c r="A199" s="3"/>
      <c r="B199" s="3"/>
      <c r="C199" s="3"/>
      <c r="D199" s="64" t="s">
        <v>437</v>
      </c>
      <c r="E199" s="3"/>
      <c r="F199" s="3"/>
      <c r="G199" s="66">
        <f>ROUND(SUM(G193:G198),5)</f>
        <v>0</v>
      </c>
    </row>
    <row r="200" spans="1:7">
      <c r="A200" s="3"/>
      <c r="B200" s="3"/>
      <c r="C200" s="3"/>
      <c r="D200" s="64" t="s">
        <v>379</v>
      </c>
      <c r="E200" s="3"/>
      <c r="F200" s="3"/>
      <c r="G200" s="58"/>
    </row>
    <row r="201" spans="1:7">
      <c r="A201" s="3"/>
      <c r="B201" s="3"/>
      <c r="C201" s="3"/>
      <c r="D201" s="3"/>
      <c r="E201" s="64" t="s">
        <v>439</v>
      </c>
      <c r="F201" s="3"/>
      <c r="G201" s="66">
        <v>0</v>
      </c>
    </row>
    <row r="202" spans="1:7">
      <c r="A202" s="3"/>
      <c r="B202" s="3"/>
      <c r="C202" s="3"/>
      <c r="D202" s="3"/>
      <c r="E202" s="64" t="s">
        <v>440</v>
      </c>
      <c r="F202" s="3"/>
      <c r="G202" s="66">
        <v>1300</v>
      </c>
    </row>
    <row r="203" spans="1:7" ht="13.5" thickBot="1">
      <c r="A203" s="3"/>
      <c r="B203" s="3"/>
      <c r="C203" s="3"/>
      <c r="D203" s="3"/>
      <c r="E203" s="64" t="s">
        <v>441</v>
      </c>
      <c r="F203" s="3"/>
      <c r="G203" s="67">
        <v>0</v>
      </c>
    </row>
    <row r="204" spans="1:7">
      <c r="A204" s="3"/>
      <c r="B204" s="3"/>
      <c r="C204" s="3"/>
      <c r="D204" s="64" t="s">
        <v>442</v>
      </c>
      <c r="E204" s="3"/>
      <c r="F204" s="3"/>
      <c r="G204" s="66">
        <f>ROUND(SUM(G200:G203),5)</f>
        <v>1300</v>
      </c>
    </row>
    <row r="205" spans="1:7">
      <c r="A205" s="3"/>
      <c r="B205" s="3"/>
      <c r="C205" s="3"/>
      <c r="D205" s="64" t="s">
        <v>380</v>
      </c>
      <c r="E205" s="3"/>
      <c r="F205" s="3"/>
      <c r="G205" s="58"/>
    </row>
    <row r="206" spans="1:7">
      <c r="A206" s="3"/>
      <c r="B206" s="3"/>
      <c r="C206" s="3"/>
      <c r="D206" s="3"/>
      <c r="E206" s="64" t="s">
        <v>381</v>
      </c>
      <c r="F206" s="3"/>
      <c r="G206" s="66">
        <v>0</v>
      </c>
    </row>
    <row r="207" spans="1:7">
      <c r="A207" s="3"/>
      <c r="B207" s="3"/>
      <c r="C207" s="3"/>
      <c r="D207" s="3"/>
      <c r="E207" s="64" t="s">
        <v>382</v>
      </c>
      <c r="F207" s="3"/>
      <c r="G207" s="66">
        <v>0</v>
      </c>
    </row>
    <row r="208" spans="1:7" ht="13.5" thickBot="1">
      <c r="A208" s="3"/>
      <c r="B208" s="3"/>
      <c r="C208" s="3"/>
      <c r="D208" s="3"/>
      <c r="E208" s="64" t="s">
        <v>383</v>
      </c>
      <c r="F208" s="3"/>
      <c r="G208" s="67">
        <v>0</v>
      </c>
    </row>
    <row r="209" spans="1:7">
      <c r="A209" s="3"/>
      <c r="B209" s="3"/>
      <c r="C209" s="3"/>
      <c r="D209" s="64" t="s">
        <v>384</v>
      </c>
      <c r="E209" s="3"/>
      <c r="F209" s="3"/>
      <c r="G209" s="66">
        <f>ROUND(SUM(G205:G208),5)</f>
        <v>0</v>
      </c>
    </row>
    <row r="210" spans="1:7">
      <c r="A210" s="3"/>
      <c r="B210" s="3"/>
      <c r="C210" s="3"/>
      <c r="D210" s="64" t="s">
        <v>385</v>
      </c>
      <c r="E210" s="3"/>
      <c r="F210" s="3"/>
      <c r="G210" s="58"/>
    </row>
    <row r="211" spans="1:7">
      <c r="A211" s="3"/>
      <c r="B211" s="3"/>
      <c r="C211" s="3"/>
      <c r="D211" s="3"/>
      <c r="E211" s="64" t="s">
        <v>386</v>
      </c>
      <c r="F211" s="3"/>
      <c r="G211" s="66">
        <v>0</v>
      </c>
    </row>
    <row r="212" spans="1:7">
      <c r="A212" s="3"/>
      <c r="B212" s="3"/>
      <c r="C212" s="3"/>
      <c r="D212" s="3"/>
      <c r="E212" s="64" t="s">
        <v>387</v>
      </c>
      <c r="F212" s="3"/>
      <c r="G212" s="66">
        <v>0</v>
      </c>
    </row>
    <row r="213" spans="1:7" ht="13.5" thickBot="1">
      <c r="A213" s="3"/>
      <c r="B213" s="3"/>
      <c r="C213" s="3"/>
      <c r="D213" s="3"/>
      <c r="E213" s="64" t="s">
        <v>388</v>
      </c>
      <c r="F213" s="3"/>
      <c r="G213" s="67">
        <v>0</v>
      </c>
    </row>
    <row r="214" spans="1:7">
      <c r="A214" s="3"/>
      <c r="B214" s="3"/>
      <c r="C214" s="3"/>
      <c r="D214" s="64" t="s">
        <v>389</v>
      </c>
      <c r="E214" s="3"/>
      <c r="F214" s="3"/>
      <c r="G214" s="66">
        <f>ROUND(SUM(G210:G213),5)</f>
        <v>0</v>
      </c>
    </row>
    <row r="215" spans="1:7" ht="13.5" thickBot="1">
      <c r="A215" s="3"/>
      <c r="B215" s="3"/>
      <c r="C215" s="3"/>
      <c r="D215" s="64" t="s">
        <v>390</v>
      </c>
      <c r="E215" s="3"/>
      <c r="F215" s="3"/>
      <c r="G215" s="67">
        <v>0</v>
      </c>
    </row>
    <row r="216" spans="1:7">
      <c r="A216" s="3"/>
      <c r="B216" s="3"/>
      <c r="C216" s="64" t="s">
        <v>391</v>
      </c>
      <c r="D216" s="3"/>
      <c r="E216" s="3"/>
      <c r="F216" s="3"/>
      <c r="G216" s="66">
        <f>ROUND(SUM(G164:G165)+G170+G176+G184+G192+G199+G204+G209+SUM(G214:G215),5)</f>
        <v>7366</v>
      </c>
    </row>
    <row r="217" spans="1:7">
      <c r="A217" s="3"/>
      <c r="B217" s="3"/>
      <c r="C217" s="64" t="s">
        <v>17</v>
      </c>
      <c r="D217" s="3"/>
      <c r="E217" s="3"/>
      <c r="F217" s="3"/>
      <c r="G217" s="58"/>
    </row>
    <row r="218" spans="1:7">
      <c r="A218" s="3"/>
      <c r="B218" s="3"/>
      <c r="C218" s="3"/>
      <c r="D218" s="64" t="s">
        <v>392</v>
      </c>
      <c r="E218" s="3"/>
      <c r="F218" s="3"/>
      <c r="G218" s="66">
        <v>0</v>
      </c>
    </row>
    <row r="219" spans="1:7">
      <c r="A219" s="3"/>
      <c r="B219" s="3"/>
      <c r="C219" s="3"/>
      <c r="D219" s="64" t="s">
        <v>393</v>
      </c>
      <c r="E219" s="3"/>
      <c r="F219" s="3"/>
      <c r="G219" s="66">
        <v>0</v>
      </c>
    </row>
    <row r="220" spans="1:7">
      <c r="A220" s="3"/>
      <c r="B220" s="3"/>
      <c r="C220" s="3"/>
      <c r="D220" s="64" t="s">
        <v>394</v>
      </c>
      <c r="E220" s="3"/>
      <c r="F220" s="3"/>
      <c r="G220" s="66">
        <v>147</v>
      </c>
    </row>
    <row r="221" spans="1:7">
      <c r="A221" s="3"/>
      <c r="B221" s="3"/>
      <c r="C221" s="3"/>
      <c r="D221" s="64" t="s">
        <v>395</v>
      </c>
      <c r="E221" s="3"/>
      <c r="F221" s="3"/>
      <c r="G221" s="66">
        <v>0</v>
      </c>
    </row>
    <row r="222" spans="1:7">
      <c r="A222" s="3"/>
      <c r="B222" s="3"/>
      <c r="C222" s="3"/>
      <c r="D222" s="64" t="s">
        <v>396</v>
      </c>
      <c r="E222" s="3"/>
      <c r="F222" s="3"/>
      <c r="G222" s="66">
        <v>146</v>
      </c>
    </row>
    <row r="223" spans="1:7">
      <c r="A223" s="3"/>
      <c r="B223" s="3"/>
      <c r="C223" s="3"/>
      <c r="D223" s="64" t="s">
        <v>397</v>
      </c>
      <c r="E223" s="3"/>
      <c r="F223" s="3"/>
      <c r="G223" s="66">
        <v>0</v>
      </c>
    </row>
    <row r="224" spans="1:7" ht="13.5" thickBot="1">
      <c r="A224" s="3"/>
      <c r="B224" s="3"/>
      <c r="C224" s="3"/>
      <c r="D224" s="64" t="s">
        <v>398</v>
      </c>
      <c r="E224" s="3"/>
      <c r="F224" s="3"/>
      <c r="G224" s="67">
        <v>0</v>
      </c>
    </row>
    <row r="225" spans="1:7">
      <c r="A225" s="3"/>
      <c r="B225" s="3"/>
      <c r="C225" s="64" t="s">
        <v>399</v>
      </c>
      <c r="D225" s="3"/>
      <c r="E225" s="3"/>
      <c r="F225" s="3"/>
      <c r="G225" s="66">
        <f>ROUND(SUM(G217:G224),5)</f>
        <v>293</v>
      </c>
    </row>
    <row r="226" spans="1:7">
      <c r="A226" s="3"/>
      <c r="B226" s="3"/>
      <c r="C226" s="64" t="s">
        <v>18</v>
      </c>
      <c r="D226" s="3"/>
      <c r="E226" s="3"/>
      <c r="F226" s="3"/>
      <c r="G226" s="58"/>
    </row>
    <row r="227" spans="1:7">
      <c r="A227" s="3"/>
      <c r="B227" s="3"/>
      <c r="C227" s="3"/>
      <c r="D227" s="64" t="s">
        <v>400</v>
      </c>
      <c r="E227" s="3"/>
      <c r="F227" s="3"/>
      <c r="G227" s="66">
        <v>3400</v>
      </c>
    </row>
    <row r="228" spans="1:7">
      <c r="A228" s="3"/>
      <c r="B228" s="3"/>
      <c r="C228" s="3"/>
      <c r="D228" s="64" t="s">
        <v>401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402</v>
      </c>
      <c r="E229" s="3"/>
      <c r="F229" s="3"/>
      <c r="G229" s="66">
        <v>0</v>
      </c>
    </row>
    <row r="230" spans="1:7">
      <c r="A230" s="3"/>
      <c r="B230" s="3"/>
      <c r="C230" s="3"/>
      <c r="D230" s="64" t="s">
        <v>403</v>
      </c>
      <c r="E230" s="3"/>
      <c r="F230" s="3"/>
      <c r="G230" s="66">
        <v>0</v>
      </c>
    </row>
    <row r="231" spans="1:7" ht="13.5" thickBot="1">
      <c r="A231" s="3"/>
      <c r="B231" s="3"/>
      <c r="C231" s="3"/>
      <c r="D231" s="64" t="s">
        <v>404</v>
      </c>
      <c r="E231" s="3"/>
      <c r="F231" s="3"/>
      <c r="G231" s="67">
        <v>0</v>
      </c>
    </row>
    <row r="232" spans="1:7">
      <c r="A232" s="3"/>
      <c r="B232" s="3"/>
      <c r="C232" s="64" t="s">
        <v>405</v>
      </c>
      <c r="D232" s="3"/>
      <c r="E232" s="3"/>
      <c r="F232" s="3"/>
      <c r="G232" s="66">
        <f>ROUND(SUM(G226:G231),5)</f>
        <v>3400</v>
      </c>
    </row>
    <row r="233" spans="1:7">
      <c r="A233" s="3"/>
      <c r="B233" s="3"/>
      <c r="C233" s="64" t="s">
        <v>406</v>
      </c>
      <c r="D233" s="3"/>
      <c r="E233" s="3"/>
      <c r="F233" s="3"/>
      <c r="G233" s="58"/>
    </row>
    <row r="234" spans="1:7">
      <c r="A234" s="3"/>
      <c r="B234" s="3"/>
      <c r="C234" s="3"/>
      <c r="D234" s="64" t="s">
        <v>407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408</v>
      </c>
      <c r="E235" s="3"/>
      <c r="F235" s="3"/>
      <c r="G235" s="66">
        <v>0</v>
      </c>
    </row>
    <row r="236" spans="1:7">
      <c r="A236" s="3"/>
      <c r="B236" s="3"/>
      <c r="C236" s="3"/>
      <c r="D236" s="64" t="s">
        <v>409</v>
      </c>
      <c r="E236" s="3"/>
      <c r="F236" s="3"/>
      <c r="G236" s="66">
        <v>0</v>
      </c>
    </row>
    <row r="237" spans="1:7" s="14" customFormat="1">
      <c r="A237" s="3"/>
      <c r="B237" s="3"/>
      <c r="C237" s="3"/>
      <c r="D237" s="64" t="s">
        <v>410</v>
      </c>
      <c r="E237" s="3"/>
      <c r="F237" s="3"/>
      <c r="G237" s="58"/>
    </row>
    <row r="238" spans="1:7">
      <c r="A238" s="3"/>
      <c r="B238" s="3"/>
      <c r="C238" s="3"/>
      <c r="D238" s="3"/>
      <c r="E238" s="64" t="s">
        <v>411</v>
      </c>
      <c r="F238" s="3"/>
      <c r="G238" s="66">
        <v>0</v>
      </c>
    </row>
    <row r="239" spans="1:7">
      <c r="A239" s="1"/>
      <c r="B239" s="1"/>
      <c r="C239" s="3"/>
      <c r="D239" s="3"/>
      <c r="E239" s="64" t="s">
        <v>412</v>
      </c>
      <c r="F239" s="1"/>
      <c r="G239" s="66">
        <v>0</v>
      </c>
    </row>
    <row r="240" spans="1:7">
      <c r="A240" s="1"/>
      <c r="B240" s="3"/>
      <c r="C240" s="1"/>
      <c r="D240" s="3"/>
      <c r="E240" s="64" t="s">
        <v>413</v>
      </c>
      <c r="F240" s="1"/>
      <c r="G240" s="66">
        <v>0</v>
      </c>
    </row>
    <row r="241" spans="1:7">
      <c r="A241" s="3"/>
      <c r="B241" s="1"/>
      <c r="C241" s="1"/>
      <c r="D241" s="3"/>
      <c r="E241" s="64" t="s">
        <v>414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415</v>
      </c>
      <c r="F242" s="1"/>
      <c r="G242" s="66">
        <v>0</v>
      </c>
    </row>
    <row r="243" spans="1:7">
      <c r="A243" s="1"/>
      <c r="B243" s="1"/>
      <c r="C243" s="1"/>
      <c r="D243" s="3"/>
      <c r="E243" s="64" t="s">
        <v>416</v>
      </c>
      <c r="F243" s="1"/>
      <c r="G243" s="66">
        <v>0</v>
      </c>
    </row>
    <row r="244" spans="1:7" ht="13.5" thickBot="1">
      <c r="A244" s="1"/>
      <c r="B244" s="1"/>
      <c r="C244" s="1"/>
      <c r="D244" s="3"/>
      <c r="E244" s="64" t="s">
        <v>417</v>
      </c>
      <c r="F244" s="1"/>
      <c r="G244" s="67">
        <v>0</v>
      </c>
    </row>
    <row r="245" spans="1:7">
      <c r="A245" s="1"/>
      <c r="B245" s="1"/>
      <c r="C245" s="1"/>
      <c r="D245" s="64" t="s">
        <v>418</v>
      </c>
      <c r="E245" s="1"/>
      <c r="F245" s="1"/>
      <c r="G245" s="66">
        <f>ROUND(SUM(G237:G244),5)</f>
        <v>0</v>
      </c>
    </row>
    <row r="246" spans="1:7">
      <c r="A246" s="1"/>
      <c r="B246" s="1"/>
      <c r="C246" s="3"/>
      <c r="D246" s="64" t="s">
        <v>419</v>
      </c>
      <c r="E246" s="1"/>
      <c r="F246" s="1"/>
      <c r="G246" s="66">
        <v>0</v>
      </c>
    </row>
    <row r="247" spans="1:7">
      <c r="A247" s="1"/>
      <c r="B247" s="3"/>
      <c r="C247" s="3"/>
      <c r="D247" s="64" t="s">
        <v>420</v>
      </c>
      <c r="E247" s="1"/>
      <c r="F247" s="1"/>
      <c r="G247" s="66">
        <v>0</v>
      </c>
    </row>
    <row r="248" spans="1:7">
      <c r="A248" s="3"/>
      <c r="B248" s="3"/>
      <c r="C248" s="1"/>
      <c r="D248" s="64" t="s">
        <v>421</v>
      </c>
      <c r="E248" s="1"/>
      <c r="F248" s="1"/>
      <c r="G248" s="66">
        <v>0</v>
      </c>
    </row>
    <row r="249" spans="1:7">
      <c r="A249" s="3"/>
      <c r="B249" s="1"/>
      <c r="C249" s="1"/>
      <c r="D249" s="64" t="s">
        <v>422</v>
      </c>
      <c r="E249" s="1"/>
      <c r="F249" s="1"/>
      <c r="G249" s="66">
        <v>0</v>
      </c>
    </row>
    <row r="250" spans="1:7">
      <c r="A250" s="1"/>
      <c r="B250" s="1"/>
      <c r="C250" s="1"/>
      <c r="D250" s="64" t="s">
        <v>423</v>
      </c>
      <c r="E250" s="1"/>
      <c r="F250" s="1"/>
      <c r="G250" s="66">
        <v>0</v>
      </c>
    </row>
    <row r="251" spans="1:7" ht="13.5" thickBot="1">
      <c r="A251" s="1"/>
      <c r="B251" s="1"/>
      <c r="C251" s="3"/>
      <c r="D251" s="64" t="s">
        <v>424</v>
      </c>
      <c r="E251" s="1"/>
      <c r="F251" s="1"/>
      <c r="G251" s="66">
        <v>0</v>
      </c>
    </row>
    <row r="252" spans="1:7" ht="13.5" thickBot="1">
      <c r="A252" s="1"/>
      <c r="B252" s="3"/>
      <c r="C252" s="65" t="s">
        <v>425</v>
      </c>
      <c r="D252" s="1"/>
      <c r="E252" s="1"/>
      <c r="F252" s="1"/>
      <c r="G252" s="70">
        <f>ROUND(SUM(G233:G236)+SUM(G245:G251),5)</f>
        <v>0</v>
      </c>
    </row>
    <row r="253" spans="1:7" ht="13.5" thickBot="1">
      <c r="A253" s="3"/>
      <c r="B253" s="65" t="s">
        <v>20</v>
      </c>
      <c r="C253" s="1"/>
      <c r="D253" s="1"/>
      <c r="E253" s="1"/>
      <c r="F253" s="1"/>
      <c r="G253" s="70">
        <f>ROUND(G40+G58+G75+G82+G128+G142+G163+G216+G225+G232+G252,5)</f>
        <v>35638</v>
      </c>
    </row>
    <row r="254" spans="1:7" ht="13.5" thickBot="1">
      <c r="A254" s="65" t="s">
        <v>21</v>
      </c>
      <c r="B254" s="1"/>
      <c r="C254" s="1"/>
      <c r="D254" s="1"/>
      <c r="E254" s="1"/>
      <c r="F254" s="1"/>
      <c r="G254" s="68">
        <f>ROUND(G39-G253,5)</f>
        <v>-950</v>
      </c>
    </row>
    <row r="255" spans="1:7" ht="13.5" thickTop="1"/>
  </sheetData>
  <pageMargins left="0.75" right="0.75" top="1" bottom="1" header="0.1" footer="0.5"/>
  <pageSetup orientation="portrait" horizontalDpi="300" verticalDpi="300" r:id="rId1"/>
  <headerFooter alignWithMargins="0">
    <oddHeader>&amp;L&amp;"Arial,Bold"&amp;8 4:49 PM
&amp;"Arial,Bold"&amp;8 02/16/18&amp;C&amp;"Arial,Bold"&amp;12 Christ Episcopal Church
&amp;"Arial,Bold"&amp;14 Actual Expenses for Month (Budget)
&amp;"Arial,Bold"&amp;10 January 2018</oddHeader>
    <oddFooter>&amp;R&amp;"Arial,Bold"&amp;8 Page &amp;P of &amp;N</oddFooter>
  </headerFooter>
  <legacyDrawing r:id="rId2"/>
  <controls>
    <control shapeId="2033666" r:id="rId3" name="HEADER"/>
    <control shapeId="2033665" r:id="rId4" name="FILTER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25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5" width="2.7109375" style="15" customWidth="1"/>
    <col min="6" max="6" width="38.7109375" style="15" customWidth="1"/>
    <col min="7" max="7" width="6.7109375" style="16" customWidth="1"/>
  </cols>
  <sheetData>
    <row r="1" spans="1:7" s="59" customFormat="1" ht="13.5" thickBot="1">
      <c r="A1" s="6"/>
      <c r="B1" s="6"/>
      <c r="C1" s="6"/>
      <c r="D1" s="6"/>
      <c r="E1" s="6"/>
      <c r="F1" s="6"/>
      <c r="G1" s="63" t="s">
        <v>456</v>
      </c>
    </row>
    <row r="2" spans="1:7" ht="13.5" thickTop="1">
      <c r="A2" s="3"/>
      <c r="B2" s="64" t="s">
        <v>1</v>
      </c>
      <c r="C2" s="3"/>
      <c r="D2" s="3"/>
      <c r="E2" s="3"/>
      <c r="F2" s="3"/>
      <c r="G2" s="58"/>
    </row>
    <row r="3" spans="1:7">
      <c r="A3" s="3"/>
      <c r="B3" s="3"/>
      <c r="C3" s="64" t="s">
        <v>2</v>
      </c>
      <c r="D3" s="3"/>
      <c r="E3" s="3"/>
      <c r="F3" s="3"/>
      <c r="G3" s="58"/>
    </row>
    <row r="4" spans="1:7">
      <c r="A4" s="3"/>
      <c r="B4" s="3"/>
      <c r="C4" s="3"/>
      <c r="D4" s="64" t="s">
        <v>206</v>
      </c>
      <c r="E4" s="3"/>
      <c r="F4" s="3"/>
      <c r="G4" s="66">
        <v>877</v>
      </c>
    </row>
    <row r="5" spans="1:7">
      <c r="A5" s="3"/>
      <c r="B5" s="3"/>
      <c r="C5" s="3"/>
      <c r="D5" s="64" t="s">
        <v>207</v>
      </c>
      <c r="E5" s="3"/>
      <c r="F5" s="3"/>
      <c r="G5" s="66">
        <v>325</v>
      </c>
    </row>
    <row r="6" spans="1:7">
      <c r="A6" s="3"/>
      <c r="B6" s="3"/>
      <c r="C6" s="3"/>
      <c r="D6" s="64" t="s">
        <v>208</v>
      </c>
      <c r="E6" s="3"/>
      <c r="F6" s="3"/>
      <c r="G6" s="66">
        <v>0</v>
      </c>
    </row>
    <row r="7" spans="1:7" ht="13.5" thickBot="1">
      <c r="A7" s="3"/>
      <c r="B7" s="3"/>
      <c r="C7" s="3"/>
      <c r="D7" s="64" t="s">
        <v>209</v>
      </c>
      <c r="E7" s="3"/>
      <c r="F7" s="3"/>
      <c r="G7" s="67">
        <v>0</v>
      </c>
    </row>
    <row r="8" spans="1:7">
      <c r="A8" s="3"/>
      <c r="B8" s="3"/>
      <c r="C8" s="64" t="s">
        <v>210</v>
      </c>
      <c r="D8" s="3"/>
      <c r="E8" s="3"/>
      <c r="F8" s="3"/>
      <c r="G8" s="66">
        <f>ROUND(SUM(G3:G7),5)</f>
        <v>1202</v>
      </c>
    </row>
    <row r="9" spans="1:7">
      <c r="A9" s="3"/>
      <c r="B9" s="3"/>
      <c r="C9" s="64" t="s">
        <v>3</v>
      </c>
      <c r="D9" s="3"/>
      <c r="E9" s="3"/>
      <c r="F9" s="3"/>
      <c r="G9" s="58"/>
    </row>
    <row r="10" spans="1:7">
      <c r="A10" s="3"/>
      <c r="B10" s="3"/>
      <c r="C10" s="3"/>
      <c r="D10" s="64" t="s">
        <v>211</v>
      </c>
      <c r="E10" s="3"/>
      <c r="F10" s="3"/>
      <c r="G10" s="66">
        <v>31630</v>
      </c>
    </row>
    <row r="11" spans="1:7">
      <c r="A11" s="3"/>
      <c r="B11" s="3"/>
      <c r="C11" s="3"/>
      <c r="D11" s="64" t="s">
        <v>212</v>
      </c>
      <c r="E11" s="3"/>
      <c r="F11" s="3"/>
      <c r="G11" s="66">
        <v>0</v>
      </c>
    </row>
    <row r="12" spans="1:7">
      <c r="A12" s="3"/>
      <c r="B12" s="3"/>
      <c r="C12" s="3"/>
      <c r="D12" s="64" t="s">
        <v>213</v>
      </c>
      <c r="E12" s="3"/>
      <c r="F12" s="3"/>
      <c r="G12" s="66">
        <v>0</v>
      </c>
    </row>
    <row r="13" spans="1:7" ht="13.5" thickBot="1">
      <c r="A13" s="3"/>
      <c r="B13" s="3"/>
      <c r="C13" s="3"/>
      <c r="D13" s="64" t="s">
        <v>214</v>
      </c>
      <c r="E13" s="3"/>
      <c r="F13" s="3"/>
      <c r="G13" s="67">
        <v>0</v>
      </c>
    </row>
    <row r="14" spans="1:7">
      <c r="A14" s="3"/>
      <c r="B14" s="3"/>
      <c r="C14" s="64" t="s">
        <v>215</v>
      </c>
      <c r="D14" s="3"/>
      <c r="E14" s="3"/>
      <c r="F14" s="3"/>
      <c r="G14" s="66">
        <f>ROUND(SUM(G9:G13),5)</f>
        <v>31630</v>
      </c>
    </row>
    <row r="15" spans="1:7">
      <c r="A15" s="3"/>
      <c r="B15" s="3"/>
      <c r="C15" s="64" t="s">
        <v>216</v>
      </c>
      <c r="D15" s="3"/>
      <c r="E15" s="3"/>
      <c r="F15" s="3"/>
      <c r="G15" s="58"/>
    </row>
    <row r="16" spans="1:7">
      <c r="A16" s="3"/>
      <c r="B16" s="3"/>
      <c r="C16" s="3"/>
      <c r="D16" s="64" t="s">
        <v>217</v>
      </c>
      <c r="E16" s="3"/>
      <c r="F16" s="3"/>
      <c r="G16" s="66">
        <v>316</v>
      </c>
    </row>
    <row r="17" spans="1:7">
      <c r="A17" s="3"/>
      <c r="B17" s="3"/>
      <c r="C17" s="3"/>
      <c r="D17" s="64" t="s">
        <v>218</v>
      </c>
      <c r="E17" s="3"/>
      <c r="F17" s="3"/>
      <c r="G17" s="66">
        <v>40</v>
      </c>
    </row>
    <row r="18" spans="1:7">
      <c r="A18" s="3"/>
      <c r="B18" s="3"/>
      <c r="C18" s="3"/>
      <c r="D18" s="64" t="s">
        <v>219</v>
      </c>
      <c r="E18" s="3"/>
      <c r="F18" s="3"/>
      <c r="G18" s="66">
        <v>0</v>
      </c>
    </row>
    <row r="19" spans="1:7" ht="13.5" thickBot="1">
      <c r="A19" s="3"/>
      <c r="B19" s="3"/>
      <c r="C19" s="3"/>
      <c r="D19" s="64" t="s">
        <v>220</v>
      </c>
      <c r="E19" s="3"/>
      <c r="F19" s="3"/>
      <c r="G19" s="67">
        <v>0</v>
      </c>
    </row>
    <row r="20" spans="1:7">
      <c r="A20" s="3"/>
      <c r="B20" s="3"/>
      <c r="C20" s="64" t="s">
        <v>221</v>
      </c>
      <c r="D20" s="3"/>
      <c r="E20" s="3"/>
      <c r="F20" s="3"/>
      <c r="G20" s="66">
        <f>ROUND(SUM(G15:G19),5)</f>
        <v>356</v>
      </c>
    </row>
    <row r="21" spans="1:7">
      <c r="A21" s="3"/>
      <c r="B21" s="3"/>
      <c r="C21" s="64" t="s">
        <v>4</v>
      </c>
      <c r="D21" s="3"/>
      <c r="E21" s="3"/>
      <c r="F21" s="3"/>
      <c r="G21" s="66">
        <v>528</v>
      </c>
    </row>
    <row r="22" spans="1:7" s="14" customFormat="1">
      <c r="A22" s="3"/>
      <c r="B22" s="3"/>
      <c r="C22" s="64" t="s">
        <v>5</v>
      </c>
      <c r="D22" s="3"/>
      <c r="E22" s="3"/>
      <c r="F22" s="3"/>
      <c r="G22" s="58"/>
    </row>
    <row r="23" spans="1:7">
      <c r="A23" s="3"/>
      <c r="B23" s="3"/>
      <c r="C23" s="3"/>
      <c r="D23" s="64" t="s">
        <v>222</v>
      </c>
      <c r="E23" s="3"/>
      <c r="F23" s="3"/>
      <c r="G23" s="66">
        <v>0</v>
      </c>
    </row>
    <row r="24" spans="1:7" s="14" customFormat="1">
      <c r="A24" s="3"/>
      <c r="B24" s="3"/>
      <c r="C24" s="3"/>
      <c r="D24" s="64" t="s">
        <v>223</v>
      </c>
      <c r="E24" s="3"/>
      <c r="F24" s="3"/>
      <c r="G24" s="66">
        <v>0</v>
      </c>
    </row>
    <row r="25" spans="1:7" ht="13.5" thickBot="1">
      <c r="A25" s="3"/>
      <c r="B25" s="3"/>
      <c r="C25" s="3"/>
      <c r="D25" s="64" t="s">
        <v>224</v>
      </c>
      <c r="E25" s="3"/>
      <c r="F25" s="3"/>
      <c r="G25" s="67">
        <v>0</v>
      </c>
    </row>
    <row r="26" spans="1:7">
      <c r="A26" s="3"/>
      <c r="B26" s="3"/>
      <c r="C26" s="64" t="s">
        <v>225</v>
      </c>
      <c r="D26" s="3"/>
      <c r="E26" s="3"/>
      <c r="F26" s="3"/>
      <c r="G26" s="66">
        <f>ROUND(SUM(G22:G25),5)</f>
        <v>0</v>
      </c>
    </row>
    <row r="27" spans="1:7">
      <c r="A27" s="3"/>
      <c r="B27" s="3"/>
      <c r="C27" s="64" t="s">
        <v>6</v>
      </c>
      <c r="D27" s="3"/>
      <c r="E27" s="3"/>
      <c r="F27" s="3"/>
      <c r="G27" s="58"/>
    </row>
    <row r="28" spans="1:7">
      <c r="A28" s="3"/>
      <c r="B28" s="3"/>
      <c r="C28" s="3"/>
      <c r="D28" s="64" t="s">
        <v>226</v>
      </c>
      <c r="E28" s="3"/>
      <c r="F28" s="3"/>
      <c r="G28" s="66">
        <v>1</v>
      </c>
    </row>
    <row r="29" spans="1:7">
      <c r="A29" s="3"/>
      <c r="B29" s="3"/>
      <c r="C29" s="3"/>
      <c r="D29" s="64" t="s">
        <v>227</v>
      </c>
      <c r="E29" s="3"/>
      <c r="F29" s="3"/>
      <c r="G29" s="66">
        <v>0</v>
      </c>
    </row>
    <row r="30" spans="1:7" ht="13.5" thickBot="1">
      <c r="A30" s="3"/>
      <c r="B30" s="3"/>
      <c r="C30" s="3"/>
      <c r="D30" s="64" t="s">
        <v>228</v>
      </c>
      <c r="E30" s="3"/>
      <c r="F30" s="3"/>
      <c r="G30" s="67">
        <v>0</v>
      </c>
    </row>
    <row r="31" spans="1:7">
      <c r="A31" s="3"/>
      <c r="B31" s="3"/>
      <c r="C31" s="64" t="s">
        <v>229</v>
      </c>
      <c r="D31" s="3"/>
      <c r="E31" s="3"/>
      <c r="F31" s="3"/>
      <c r="G31" s="66">
        <f>ROUND(SUM(G27:G30),5)</f>
        <v>1</v>
      </c>
    </row>
    <row r="32" spans="1:7">
      <c r="A32" s="3"/>
      <c r="B32" s="3"/>
      <c r="C32" s="64" t="s">
        <v>7</v>
      </c>
      <c r="D32" s="3"/>
      <c r="E32" s="3"/>
      <c r="F32" s="3"/>
      <c r="G32" s="66">
        <v>0</v>
      </c>
    </row>
    <row r="33" spans="1:7">
      <c r="A33" s="3"/>
      <c r="B33" s="3"/>
      <c r="C33" s="64" t="s">
        <v>230</v>
      </c>
      <c r="D33" s="3"/>
      <c r="E33" s="3"/>
      <c r="F33" s="3"/>
      <c r="G33" s="58"/>
    </row>
    <row r="34" spans="1:7">
      <c r="A34" s="3"/>
      <c r="B34" s="3"/>
      <c r="C34" s="3"/>
      <c r="D34" s="64" t="s">
        <v>231</v>
      </c>
      <c r="E34" s="3"/>
      <c r="F34" s="3"/>
      <c r="G34" s="66">
        <v>0</v>
      </c>
    </row>
    <row r="35" spans="1:7">
      <c r="A35" s="3"/>
      <c r="B35" s="3"/>
      <c r="C35" s="3"/>
      <c r="D35" s="64" t="s">
        <v>446</v>
      </c>
      <c r="E35" s="3"/>
      <c r="F35" s="3"/>
      <c r="G35" s="66">
        <v>0</v>
      </c>
    </row>
    <row r="36" spans="1:7" ht="13.5" thickBot="1">
      <c r="A36" s="3"/>
      <c r="B36" s="3"/>
      <c r="C36" s="3"/>
      <c r="D36" s="64" t="s">
        <v>232</v>
      </c>
      <c r="E36" s="3"/>
      <c r="F36" s="3"/>
      <c r="G36" s="66">
        <v>0</v>
      </c>
    </row>
    <row r="37" spans="1:7" ht="13.5" thickBot="1">
      <c r="A37" s="3"/>
      <c r="B37" s="3"/>
      <c r="C37" s="64" t="s">
        <v>233</v>
      </c>
      <c r="D37" s="3"/>
      <c r="E37" s="3"/>
      <c r="F37" s="3"/>
      <c r="G37" s="69">
        <f>ROUND(SUM(G33:G36),5)</f>
        <v>0</v>
      </c>
    </row>
    <row r="38" spans="1:7">
      <c r="A38" s="3"/>
      <c r="B38" s="64" t="s">
        <v>8</v>
      </c>
      <c r="C38" s="3"/>
      <c r="D38" s="3"/>
      <c r="E38" s="3"/>
      <c r="F38" s="3"/>
      <c r="G38" s="66">
        <f>ROUND(G2+G8+G14+SUM(G20:G21)+G26+SUM(G31:G32)+G37,5)</f>
        <v>33717</v>
      </c>
    </row>
    <row r="39" spans="1:7">
      <c r="A39" s="3"/>
      <c r="B39" s="64" t="s">
        <v>9</v>
      </c>
      <c r="C39" s="3"/>
      <c r="D39" s="3"/>
      <c r="E39" s="3"/>
      <c r="F39" s="3"/>
      <c r="G39" s="58"/>
    </row>
    <row r="40" spans="1:7">
      <c r="A40" s="3"/>
      <c r="B40" s="3"/>
      <c r="C40" s="64" t="s">
        <v>10</v>
      </c>
      <c r="D40" s="3"/>
      <c r="E40" s="3"/>
      <c r="F40" s="3"/>
      <c r="G40" s="58"/>
    </row>
    <row r="41" spans="1:7">
      <c r="A41" s="3"/>
      <c r="B41" s="3"/>
      <c r="C41" s="3"/>
      <c r="D41" s="64" t="s">
        <v>234</v>
      </c>
      <c r="E41" s="3"/>
      <c r="F41" s="3"/>
      <c r="G41" s="66">
        <v>300</v>
      </c>
    </row>
    <row r="42" spans="1:7">
      <c r="A42" s="3"/>
      <c r="B42" s="3"/>
      <c r="C42" s="3"/>
      <c r="D42" s="64" t="s">
        <v>235</v>
      </c>
      <c r="E42" s="3"/>
      <c r="F42" s="3"/>
      <c r="G42" s="66">
        <v>0</v>
      </c>
    </row>
    <row r="43" spans="1:7">
      <c r="A43" s="3"/>
      <c r="B43" s="3"/>
      <c r="C43" s="3"/>
      <c r="D43" s="64" t="s">
        <v>236</v>
      </c>
      <c r="E43" s="3"/>
      <c r="F43" s="3"/>
      <c r="G43" s="58"/>
    </row>
    <row r="44" spans="1:7">
      <c r="A44" s="3"/>
      <c r="B44" s="3"/>
      <c r="C44" s="3"/>
      <c r="D44" s="3"/>
      <c r="E44" s="64" t="s">
        <v>237</v>
      </c>
      <c r="F44" s="3"/>
      <c r="G44" s="66">
        <v>0</v>
      </c>
    </row>
    <row r="45" spans="1:7">
      <c r="A45" s="3"/>
      <c r="B45" s="3"/>
      <c r="C45" s="3"/>
      <c r="D45" s="3"/>
      <c r="E45" s="64" t="s">
        <v>238</v>
      </c>
      <c r="F45" s="3"/>
      <c r="G45" s="66">
        <v>0</v>
      </c>
    </row>
    <row r="46" spans="1:7">
      <c r="A46" s="3"/>
      <c r="B46" s="3"/>
      <c r="C46" s="3"/>
      <c r="D46" s="3"/>
      <c r="E46" s="64" t="s">
        <v>239</v>
      </c>
      <c r="F46" s="3"/>
      <c r="G46" s="66">
        <v>0</v>
      </c>
    </row>
    <row r="47" spans="1:7">
      <c r="A47" s="3"/>
      <c r="B47" s="3"/>
      <c r="C47" s="3"/>
      <c r="D47" s="3"/>
      <c r="E47" s="64" t="s">
        <v>240</v>
      </c>
      <c r="F47" s="3"/>
      <c r="G47" s="66">
        <v>0</v>
      </c>
    </row>
    <row r="48" spans="1:7">
      <c r="A48" s="3"/>
      <c r="B48" s="3"/>
      <c r="C48" s="3"/>
      <c r="D48" s="3"/>
      <c r="E48" s="64" t="s">
        <v>241</v>
      </c>
      <c r="F48" s="3"/>
      <c r="G48" s="66">
        <v>0</v>
      </c>
    </row>
    <row r="49" spans="1:7">
      <c r="A49" s="3"/>
      <c r="B49" s="3"/>
      <c r="C49" s="3"/>
      <c r="D49" s="3"/>
      <c r="E49" s="64" t="s">
        <v>242</v>
      </c>
      <c r="F49" s="3"/>
      <c r="G49" s="66">
        <v>0</v>
      </c>
    </row>
    <row r="50" spans="1:7">
      <c r="A50" s="3"/>
      <c r="B50" s="3"/>
      <c r="C50" s="3"/>
      <c r="D50" s="3"/>
      <c r="E50" s="64" t="s">
        <v>243</v>
      </c>
      <c r="F50" s="3"/>
      <c r="G50" s="66">
        <v>0</v>
      </c>
    </row>
    <row r="51" spans="1:7" ht="13.5" thickBot="1">
      <c r="A51" s="3"/>
      <c r="B51" s="3"/>
      <c r="C51" s="3"/>
      <c r="D51" s="3"/>
      <c r="E51" s="64" t="s">
        <v>244</v>
      </c>
      <c r="F51" s="3"/>
      <c r="G51" s="67">
        <v>200</v>
      </c>
    </row>
    <row r="52" spans="1:7">
      <c r="A52" s="3"/>
      <c r="B52" s="3"/>
      <c r="C52" s="3"/>
      <c r="D52" s="64" t="s">
        <v>245</v>
      </c>
      <c r="E52" s="3"/>
      <c r="F52" s="3"/>
      <c r="G52" s="66">
        <f>ROUND(SUM(G43:G51),5)</f>
        <v>200</v>
      </c>
    </row>
    <row r="53" spans="1:7">
      <c r="A53" s="3"/>
      <c r="B53" s="3"/>
      <c r="C53" s="3"/>
      <c r="D53" s="64" t="s">
        <v>246</v>
      </c>
      <c r="E53" s="3"/>
      <c r="F53" s="3"/>
      <c r="G53" s="66">
        <v>0</v>
      </c>
    </row>
    <row r="54" spans="1:7">
      <c r="A54" s="3"/>
      <c r="B54" s="3"/>
      <c r="C54" s="3"/>
      <c r="D54" s="64" t="s">
        <v>247</v>
      </c>
      <c r="E54" s="3"/>
      <c r="F54" s="3"/>
      <c r="G54" s="66">
        <v>0</v>
      </c>
    </row>
    <row r="55" spans="1:7">
      <c r="A55" s="3"/>
      <c r="B55" s="3"/>
      <c r="C55" s="3"/>
      <c r="D55" s="64" t="s">
        <v>248</v>
      </c>
      <c r="E55" s="3"/>
      <c r="F55" s="3"/>
      <c r="G55" s="66">
        <v>0</v>
      </c>
    </row>
    <row r="56" spans="1:7" ht="13.5" thickBot="1">
      <c r="A56" s="3"/>
      <c r="B56" s="3"/>
      <c r="C56" s="3"/>
      <c r="D56" s="64" t="s">
        <v>249</v>
      </c>
      <c r="E56" s="3"/>
      <c r="F56" s="3"/>
      <c r="G56" s="67">
        <v>0</v>
      </c>
    </row>
    <row r="57" spans="1:7">
      <c r="A57" s="3"/>
      <c r="B57" s="3"/>
      <c r="C57" s="64" t="s">
        <v>250</v>
      </c>
      <c r="D57" s="3"/>
      <c r="E57" s="3"/>
      <c r="F57" s="3"/>
      <c r="G57" s="66">
        <f>ROUND(SUM(G40:G42)+SUM(G52:G56),5)</f>
        <v>500</v>
      </c>
    </row>
    <row r="58" spans="1:7">
      <c r="A58" s="3"/>
      <c r="B58" s="3"/>
      <c r="C58" s="64" t="s">
        <v>11</v>
      </c>
      <c r="D58" s="3"/>
      <c r="E58" s="3"/>
      <c r="F58" s="3"/>
      <c r="G58" s="58"/>
    </row>
    <row r="59" spans="1:7">
      <c r="A59" s="3"/>
      <c r="B59" s="3"/>
      <c r="C59" s="3"/>
      <c r="D59" s="64" t="s">
        <v>251</v>
      </c>
      <c r="E59" s="3"/>
      <c r="F59" s="3"/>
      <c r="G59" s="58"/>
    </row>
    <row r="60" spans="1:7">
      <c r="A60" s="3"/>
      <c r="B60" s="3"/>
      <c r="C60" s="3"/>
      <c r="D60" s="3"/>
      <c r="E60" s="64" t="s">
        <v>252</v>
      </c>
      <c r="F60" s="3"/>
      <c r="G60" s="66">
        <v>0</v>
      </c>
    </row>
    <row r="61" spans="1:7">
      <c r="A61" s="3"/>
      <c r="B61" s="3"/>
      <c r="C61" s="3"/>
      <c r="D61" s="3"/>
      <c r="E61" s="64" t="s">
        <v>253</v>
      </c>
      <c r="F61" s="3"/>
      <c r="G61" s="66">
        <v>0</v>
      </c>
    </row>
    <row r="62" spans="1:7">
      <c r="A62" s="3"/>
      <c r="B62" s="3"/>
      <c r="C62" s="3"/>
      <c r="D62" s="3"/>
      <c r="E62" s="64" t="s">
        <v>254</v>
      </c>
      <c r="F62" s="3"/>
      <c r="G62" s="66">
        <v>0</v>
      </c>
    </row>
    <row r="63" spans="1:7">
      <c r="A63" s="3"/>
      <c r="B63" s="3"/>
      <c r="C63" s="3"/>
      <c r="D63" s="3"/>
      <c r="E63" s="64" t="s">
        <v>255</v>
      </c>
      <c r="F63" s="3"/>
      <c r="G63" s="66">
        <v>0</v>
      </c>
    </row>
    <row r="64" spans="1:7">
      <c r="A64" s="3"/>
      <c r="B64" s="3"/>
      <c r="C64" s="3"/>
      <c r="D64" s="3"/>
      <c r="E64" s="64" t="s">
        <v>256</v>
      </c>
      <c r="F64" s="3"/>
      <c r="G64" s="66">
        <v>0</v>
      </c>
    </row>
    <row r="65" spans="1:7" ht="13.5" thickBot="1">
      <c r="A65" s="3"/>
      <c r="B65" s="3"/>
      <c r="C65" s="3"/>
      <c r="D65" s="3"/>
      <c r="E65" s="64" t="s">
        <v>257</v>
      </c>
      <c r="F65" s="3"/>
      <c r="G65" s="67">
        <v>0</v>
      </c>
    </row>
    <row r="66" spans="1:7">
      <c r="A66" s="3"/>
      <c r="B66" s="3"/>
      <c r="C66" s="3"/>
      <c r="D66" s="64" t="s">
        <v>258</v>
      </c>
      <c r="E66" s="3"/>
      <c r="F66" s="3"/>
      <c r="G66" s="66">
        <f>ROUND(SUM(G59:G65),5)</f>
        <v>0</v>
      </c>
    </row>
    <row r="67" spans="1:7">
      <c r="A67" s="3"/>
      <c r="B67" s="3"/>
      <c r="C67" s="3"/>
      <c r="D67" s="64" t="s">
        <v>259</v>
      </c>
      <c r="E67" s="3"/>
      <c r="F67" s="3"/>
      <c r="G67" s="66">
        <v>0</v>
      </c>
    </row>
    <row r="68" spans="1:7">
      <c r="A68" s="3"/>
      <c r="B68" s="3"/>
      <c r="C68" s="3"/>
      <c r="D68" s="64" t="s">
        <v>260</v>
      </c>
      <c r="E68" s="3"/>
      <c r="F68" s="3"/>
      <c r="G68" s="66">
        <v>0</v>
      </c>
    </row>
    <row r="69" spans="1:7">
      <c r="A69" s="3"/>
      <c r="B69" s="3"/>
      <c r="C69" s="3"/>
      <c r="D69" s="64" t="s">
        <v>261</v>
      </c>
      <c r="E69" s="3"/>
      <c r="F69" s="3"/>
      <c r="G69" s="66">
        <v>0</v>
      </c>
    </row>
    <row r="70" spans="1:7">
      <c r="A70" s="3"/>
      <c r="B70" s="3"/>
      <c r="C70" s="3"/>
      <c r="D70" s="64" t="s">
        <v>262</v>
      </c>
      <c r="E70" s="3"/>
      <c r="F70" s="3"/>
      <c r="G70" s="66">
        <v>0</v>
      </c>
    </row>
    <row r="71" spans="1:7">
      <c r="A71" s="3"/>
      <c r="B71" s="3"/>
      <c r="C71" s="3"/>
      <c r="D71" s="64" t="s">
        <v>263</v>
      </c>
      <c r="E71" s="3"/>
      <c r="F71" s="3"/>
      <c r="G71" s="66">
        <v>0</v>
      </c>
    </row>
    <row r="72" spans="1:7">
      <c r="A72" s="3"/>
      <c r="B72" s="3"/>
      <c r="C72" s="3"/>
      <c r="D72" s="64" t="s">
        <v>264</v>
      </c>
      <c r="E72" s="3"/>
      <c r="F72" s="3"/>
      <c r="G72" s="66">
        <v>0</v>
      </c>
    </row>
    <row r="73" spans="1:7" ht="13.5" thickBot="1">
      <c r="A73" s="3"/>
      <c r="B73" s="3"/>
      <c r="C73" s="3"/>
      <c r="D73" s="64" t="s">
        <v>265</v>
      </c>
      <c r="E73" s="3"/>
      <c r="F73" s="3"/>
      <c r="G73" s="67">
        <v>0</v>
      </c>
    </row>
    <row r="74" spans="1:7">
      <c r="A74" s="3"/>
      <c r="B74" s="3"/>
      <c r="C74" s="64" t="s">
        <v>266</v>
      </c>
      <c r="D74" s="3"/>
      <c r="E74" s="3"/>
      <c r="F74" s="3"/>
      <c r="G74" s="66">
        <f>ROUND(G58+SUM(G66:G73),5)</f>
        <v>0</v>
      </c>
    </row>
    <row r="75" spans="1:7">
      <c r="A75" s="3"/>
      <c r="B75" s="3"/>
      <c r="C75" s="64" t="s">
        <v>267</v>
      </c>
      <c r="D75" s="3"/>
      <c r="E75" s="3"/>
      <c r="F75" s="3"/>
      <c r="G75" s="58"/>
    </row>
    <row r="76" spans="1:7">
      <c r="A76" s="3"/>
      <c r="B76" s="3"/>
      <c r="C76" s="3"/>
      <c r="D76" s="64" t="s">
        <v>268</v>
      </c>
      <c r="E76" s="3"/>
      <c r="F76" s="3"/>
      <c r="G76" s="66">
        <v>0</v>
      </c>
    </row>
    <row r="77" spans="1:7">
      <c r="A77" s="3"/>
      <c r="B77" s="3"/>
      <c r="C77" s="3"/>
      <c r="D77" s="64" t="s">
        <v>269</v>
      </c>
      <c r="E77" s="3"/>
      <c r="F77" s="3"/>
      <c r="G77" s="66">
        <v>0</v>
      </c>
    </row>
    <row r="78" spans="1:7">
      <c r="A78" s="3"/>
      <c r="B78" s="3"/>
      <c r="C78" s="3"/>
      <c r="D78" s="64" t="s">
        <v>271</v>
      </c>
      <c r="E78" s="3"/>
      <c r="F78" s="3"/>
      <c r="G78" s="66">
        <v>0</v>
      </c>
    </row>
    <row r="79" spans="1:7">
      <c r="A79" s="3"/>
      <c r="B79" s="3"/>
      <c r="C79" s="3"/>
      <c r="D79" s="64" t="s">
        <v>270</v>
      </c>
      <c r="E79" s="3"/>
      <c r="F79" s="3"/>
      <c r="G79" s="66">
        <v>0</v>
      </c>
    </row>
    <row r="80" spans="1:7" ht="13.5" thickBot="1">
      <c r="A80" s="3"/>
      <c r="B80" s="3"/>
      <c r="C80" s="3"/>
      <c r="D80" s="64" t="s">
        <v>272</v>
      </c>
      <c r="E80" s="3"/>
      <c r="F80" s="3"/>
      <c r="G80" s="67">
        <v>0</v>
      </c>
    </row>
    <row r="81" spans="1:7">
      <c r="A81" s="3"/>
      <c r="B81" s="3"/>
      <c r="C81" s="64" t="s">
        <v>273</v>
      </c>
      <c r="D81" s="3"/>
      <c r="E81" s="3"/>
      <c r="F81" s="3"/>
      <c r="G81" s="66">
        <f>ROUND(SUM(G75:G80),5)</f>
        <v>0</v>
      </c>
    </row>
    <row r="82" spans="1:7">
      <c r="A82" s="3"/>
      <c r="B82" s="3"/>
      <c r="C82" s="64" t="s">
        <v>13</v>
      </c>
      <c r="D82" s="3"/>
      <c r="E82" s="3"/>
      <c r="F82" s="3"/>
      <c r="G82" s="58"/>
    </row>
    <row r="83" spans="1:7">
      <c r="A83" s="3"/>
      <c r="B83" s="3"/>
      <c r="C83" s="3"/>
      <c r="D83" s="64" t="s">
        <v>274</v>
      </c>
      <c r="E83" s="3"/>
      <c r="F83" s="3"/>
      <c r="G83" s="58"/>
    </row>
    <row r="84" spans="1:7">
      <c r="A84" s="3"/>
      <c r="B84" s="3"/>
      <c r="C84" s="3"/>
      <c r="D84" s="3"/>
      <c r="E84" s="64" t="s">
        <v>275</v>
      </c>
      <c r="F84" s="3"/>
      <c r="G84" s="66">
        <v>6250</v>
      </c>
    </row>
    <row r="85" spans="1:7">
      <c r="A85" s="3"/>
      <c r="B85" s="3"/>
      <c r="C85" s="3"/>
      <c r="D85" s="3"/>
      <c r="E85" s="64" t="s">
        <v>276</v>
      </c>
      <c r="F85" s="3"/>
      <c r="G85" s="66">
        <v>3576</v>
      </c>
    </row>
    <row r="86" spans="1:7">
      <c r="A86" s="3"/>
      <c r="B86" s="3"/>
      <c r="C86" s="3"/>
      <c r="D86" s="3"/>
      <c r="E86" s="64" t="s">
        <v>277</v>
      </c>
      <c r="F86" s="3"/>
      <c r="G86" s="66">
        <v>3367</v>
      </c>
    </row>
    <row r="87" spans="1:7" ht="13.5" thickBot="1">
      <c r="A87" s="3"/>
      <c r="B87" s="3"/>
      <c r="C87" s="3"/>
      <c r="D87" s="3"/>
      <c r="E87" s="64" t="s">
        <v>278</v>
      </c>
      <c r="F87" s="3"/>
      <c r="G87" s="67">
        <v>0</v>
      </c>
    </row>
    <row r="88" spans="1:7">
      <c r="A88" s="3"/>
      <c r="B88" s="3"/>
      <c r="C88" s="3"/>
      <c r="D88" s="64" t="s">
        <v>279</v>
      </c>
      <c r="E88" s="3"/>
      <c r="F88" s="3"/>
      <c r="G88" s="66">
        <f>ROUND(SUM(G83:G87),5)</f>
        <v>13193</v>
      </c>
    </row>
    <row r="89" spans="1:7">
      <c r="A89" s="3"/>
      <c r="B89" s="3"/>
      <c r="C89" s="3"/>
      <c r="D89" s="64" t="s">
        <v>280</v>
      </c>
      <c r="E89" s="3"/>
      <c r="F89" s="3"/>
      <c r="G89" s="66">
        <v>274</v>
      </c>
    </row>
    <row r="90" spans="1:7">
      <c r="A90" s="3"/>
      <c r="B90" s="3"/>
      <c r="C90" s="3"/>
      <c r="D90" s="64" t="s">
        <v>281</v>
      </c>
      <c r="E90" s="3"/>
      <c r="F90" s="3"/>
      <c r="G90" s="58"/>
    </row>
    <row r="91" spans="1:7">
      <c r="A91" s="3"/>
      <c r="B91" s="3"/>
      <c r="C91" s="3"/>
      <c r="D91" s="3"/>
      <c r="E91" s="64" t="s">
        <v>282</v>
      </c>
      <c r="F91" s="3"/>
      <c r="G91" s="66">
        <v>1560</v>
      </c>
    </row>
    <row r="92" spans="1:7">
      <c r="A92" s="3"/>
      <c r="B92" s="3"/>
      <c r="C92" s="3"/>
      <c r="D92" s="3"/>
      <c r="E92" s="64" t="s">
        <v>283</v>
      </c>
      <c r="F92" s="3"/>
      <c r="G92" s="66">
        <v>0</v>
      </c>
    </row>
    <row r="93" spans="1:7" ht="13.5" thickBot="1">
      <c r="A93" s="3"/>
      <c r="B93" s="3"/>
      <c r="C93" s="3"/>
      <c r="D93" s="3"/>
      <c r="E93" s="64" t="s">
        <v>284</v>
      </c>
      <c r="F93" s="3"/>
      <c r="G93" s="67">
        <v>0</v>
      </c>
    </row>
    <row r="94" spans="1:7">
      <c r="A94" s="3"/>
      <c r="B94" s="3"/>
      <c r="C94" s="3"/>
      <c r="D94" s="64" t="s">
        <v>285</v>
      </c>
      <c r="E94" s="3"/>
      <c r="F94" s="3"/>
      <c r="G94" s="66">
        <f>ROUND(SUM(G90:G93),5)</f>
        <v>1560</v>
      </c>
    </row>
    <row r="95" spans="1:7">
      <c r="A95" s="3"/>
      <c r="B95" s="3"/>
      <c r="C95" s="3"/>
      <c r="D95" s="64" t="s">
        <v>286</v>
      </c>
      <c r="E95" s="3"/>
      <c r="F95" s="3"/>
      <c r="G95" s="58"/>
    </row>
    <row r="96" spans="1:7">
      <c r="A96" s="3"/>
      <c r="B96" s="3"/>
      <c r="C96" s="3"/>
      <c r="D96" s="3"/>
      <c r="E96" s="64" t="s">
        <v>287</v>
      </c>
      <c r="F96" s="3"/>
      <c r="G96" s="66">
        <v>1243</v>
      </c>
    </row>
    <row r="97" spans="1:7">
      <c r="A97" s="3"/>
      <c r="B97" s="3"/>
      <c r="C97" s="3"/>
      <c r="D97" s="3"/>
      <c r="E97" s="64" t="s">
        <v>288</v>
      </c>
      <c r="F97" s="3"/>
      <c r="G97" s="66">
        <v>0</v>
      </c>
    </row>
    <row r="98" spans="1:7" ht="13.5" thickBot="1">
      <c r="A98" s="3"/>
      <c r="B98" s="3"/>
      <c r="C98" s="3"/>
      <c r="D98" s="3"/>
      <c r="E98" s="64" t="s">
        <v>289</v>
      </c>
      <c r="F98" s="3"/>
      <c r="G98" s="67">
        <v>0</v>
      </c>
    </row>
    <row r="99" spans="1:7">
      <c r="A99" s="3"/>
      <c r="B99" s="3"/>
      <c r="C99" s="3"/>
      <c r="D99" s="64" t="s">
        <v>290</v>
      </c>
      <c r="E99" s="3"/>
      <c r="F99" s="3"/>
      <c r="G99" s="66">
        <f>ROUND(SUM(G95:G98),5)</f>
        <v>1243</v>
      </c>
    </row>
    <row r="100" spans="1:7">
      <c r="A100" s="3"/>
      <c r="B100" s="3"/>
      <c r="C100" s="3"/>
      <c r="D100" s="64" t="s">
        <v>291</v>
      </c>
      <c r="E100" s="3"/>
      <c r="F100" s="3"/>
      <c r="G100" s="58"/>
    </row>
    <row r="101" spans="1:7">
      <c r="A101" s="3"/>
      <c r="B101" s="3"/>
      <c r="C101" s="3"/>
      <c r="D101" s="3"/>
      <c r="E101" s="64" t="s">
        <v>292</v>
      </c>
      <c r="F101" s="3"/>
      <c r="G101" s="58"/>
    </row>
    <row r="102" spans="1:7">
      <c r="A102" s="3"/>
      <c r="B102" s="3"/>
      <c r="C102" s="3"/>
      <c r="D102" s="3"/>
      <c r="E102" s="3"/>
      <c r="F102" s="64" t="s">
        <v>293</v>
      </c>
      <c r="G102" s="66">
        <v>104</v>
      </c>
    </row>
    <row r="103" spans="1:7">
      <c r="A103" s="3"/>
      <c r="B103" s="3"/>
      <c r="C103" s="3"/>
      <c r="D103" s="3"/>
      <c r="E103" s="3"/>
      <c r="F103" s="64" t="s">
        <v>294</v>
      </c>
      <c r="G103" s="66">
        <v>0</v>
      </c>
    </row>
    <row r="104" spans="1:7" ht="13.5" thickBot="1">
      <c r="A104" s="3"/>
      <c r="B104" s="3"/>
      <c r="C104" s="3"/>
      <c r="D104" s="3"/>
      <c r="E104" s="3"/>
      <c r="F104" s="64" t="s">
        <v>295</v>
      </c>
      <c r="G104" s="67">
        <v>0</v>
      </c>
    </row>
    <row r="105" spans="1:7">
      <c r="A105" s="3"/>
      <c r="B105" s="3"/>
      <c r="C105" s="3"/>
      <c r="D105" s="3"/>
      <c r="E105" s="64" t="s">
        <v>296</v>
      </c>
      <c r="F105" s="3"/>
      <c r="G105" s="66">
        <f>ROUND(SUM(G101:G104),5)</f>
        <v>104</v>
      </c>
    </row>
    <row r="106" spans="1:7">
      <c r="A106" s="3"/>
      <c r="B106" s="3"/>
      <c r="C106" s="3"/>
      <c r="D106" s="3"/>
      <c r="E106" s="64" t="s">
        <v>297</v>
      </c>
      <c r="F106" s="3"/>
      <c r="G106" s="58"/>
    </row>
    <row r="107" spans="1:7">
      <c r="A107" s="3"/>
      <c r="B107" s="3"/>
      <c r="C107" s="3"/>
      <c r="D107" s="3"/>
      <c r="E107" s="3"/>
      <c r="F107" s="64" t="s">
        <v>298</v>
      </c>
      <c r="G107" s="66">
        <v>0</v>
      </c>
    </row>
    <row r="108" spans="1:7">
      <c r="A108" s="3"/>
      <c r="B108" s="3"/>
      <c r="C108" s="3"/>
      <c r="D108" s="3"/>
      <c r="E108" s="3"/>
      <c r="F108" s="64" t="s">
        <v>299</v>
      </c>
      <c r="G108" s="66">
        <v>0</v>
      </c>
    </row>
    <row r="109" spans="1:7" ht="13.5" thickBot="1">
      <c r="A109" s="3"/>
      <c r="B109" s="3"/>
      <c r="C109" s="3"/>
      <c r="D109" s="3"/>
      <c r="E109" s="3"/>
      <c r="F109" s="64" t="s">
        <v>300</v>
      </c>
      <c r="G109" s="67">
        <v>0</v>
      </c>
    </row>
    <row r="110" spans="1:7">
      <c r="A110" s="3"/>
      <c r="B110" s="3"/>
      <c r="C110" s="3"/>
      <c r="D110" s="3"/>
      <c r="E110" s="64" t="s">
        <v>301</v>
      </c>
      <c r="F110" s="3"/>
      <c r="G110" s="66">
        <f>ROUND(SUM(G106:G109),5)</f>
        <v>0</v>
      </c>
    </row>
    <row r="111" spans="1:7">
      <c r="A111" s="3"/>
      <c r="B111" s="3"/>
      <c r="C111" s="3"/>
      <c r="D111" s="3"/>
      <c r="E111" s="64" t="s">
        <v>302</v>
      </c>
      <c r="F111" s="3"/>
      <c r="G111" s="58"/>
    </row>
    <row r="112" spans="1:7">
      <c r="A112" s="3"/>
      <c r="B112" s="3"/>
      <c r="C112" s="3"/>
      <c r="D112" s="3"/>
      <c r="E112" s="3"/>
      <c r="F112" s="64" t="s">
        <v>303</v>
      </c>
      <c r="G112" s="66">
        <v>0</v>
      </c>
    </row>
    <row r="113" spans="1:7">
      <c r="A113" s="3"/>
      <c r="B113" s="3"/>
      <c r="C113" s="3"/>
      <c r="D113" s="3"/>
      <c r="E113" s="3"/>
      <c r="F113" s="64" t="s">
        <v>304</v>
      </c>
      <c r="G113" s="66">
        <v>0</v>
      </c>
    </row>
    <row r="114" spans="1:7" ht="13.5" thickBot="1">
      <c r="A114" s="3"/>
      <c r="B114" s="3"/>
      <c r="C114" s="3"/>
      <c r="D114" s="3"/>
      <c r="E114" s="3"/>
      <c r="F114" s="64" t="s">
        <v>305</v>
      </c>
      <c r="G114" s="67">
        <v>0</v>
      </c>
    </row>
    <row r="115" spans="1:7">
      <c r="A115" s="3"/>
      <c r="B115" s="3"/>
      <c r="C115" s="3"/>
      <c r="D115" s="3"/>
      <c r="E115" s="64" t="s">
        <v>306</v>
      </c>
      <c r="F115" s="3"/>
      <c r="G115" s="66">
        <f>ROUND(SUM(G111:G114),5)</f>
        <v>0</v>
      </c>
    </row>
    <row r="116" spans="1:7">
      <c r="A116" s="3"/>
      <c r="B116" s="3"/>
      <c r="C116" s="3"/>
      <c r="D116" s="3"/>
      <c r="E116" s="64" t="s">
        <v>307</v>
      </c>
      <c r="F116" s="3"/>
      <c r="G116" s="66">
        <v>0</v>
      </c>
    </row>
    <row r="117" spans="1:7">
      <c r="A117" s="3"/>
      <c r="B117" s="3"/>
      <c r="C117" s="3"/>
      <c r="D117" s="3"/>
      <c r="E117" s="64" t="s">
        <v>308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309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310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311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312</v>
      </c>
      <c r="F121" s="3"/>
      <c r="G121" s="66">
        <v>0</v>
      </c>
    </row>
    <row r="122" spans="1:7" ht="13.5" thickBot="1">
      <c r="A122" s="3"/>
      <c r="B122" s="3"/>
      <c r="C122" s="3"/>
      <c r="D122" s="3"/>
      <c r="E122" s="64" t="s">
        <v>313</v>
      </c>
      <c r="F122" s="3"/>
      <c r="G122" s="67">
        <v>0</v>
      </c>
    </row>
    <row r="123" spans="1:7">
      <c r="A123" s="3"/>
      <c r="B123" s="3"/>
      <c r="C123" s="3"/>
      <c r="D123" s="64" t="s">
        <v>314</v>
      </c>
      <c r="E123" s="3"/>
      <c r="F123" s="3"/>
      <c r="G123" s="66">
        <f>ROUND(G100+G105+G110+SUM(G115:G122),5)</f>
        <v>104</v>
      </c>
    </row>
    <row r="124" spans="1:7">
      <c r="A124" s="3"/>
      <c r="B124" s="3"/>
      <c r="C124" s="3"/>
      <c r="D124" s="64" t="s">
        <v>438</v>
      </c>
      <c r="E124" s="3"/>
      <c r="F124" s="3"/>
      <c r="G124" s="66">
        <v>0</v>
      </c>
    </row>
    <row r="125" spans="1:7">
      <c r="A125" s="3"/>
      <c r="B125" s="3"/>
      <c r="C125" s="3"/>
      <c r="D125" s="64" t="s">
        <v>315</v>
      </c>
      <c r="E125" s="3"/>
      <c r="F125" s="3"/>
      <c r="G125" s="66">
        <v>0</v>
      </c>
    </row>
    <row r="126" spans="1:7" ht="13.5" thickBot="1">
      <c r="A126" s="3"/>
      <c r="B126" s="3"/>
      <c r="C126" s="3"/>
      <c r="D126" s="64" t="s">
        <v>316</v>
      </c>
      <c r="E126" s="3"/>
      <c r="F126" s="3"/>
      <c r="G126" s="67">
        <v>0</v>
      </c>
    </row>
    <row r="127" spans="1:7">
      <c r="A127" s="3"/>
      <c r="B127" s="3"/>
      <c r="C127" s="64" t="s">
        <v>317</v>
      </c>
      <c r="D127" s="3"/>
      <c r="E127" s="3"/>
      <c r="F127" s="3"/>
      <c r="G127" s="66">
        <f>ROUND(G82+SUM(G88:G89)+G94+G99+SUM(G123:G126),5)</f>
        <v>16374</v>
      </c>
    </row>
    <row r="128" spans="1:7">
      <c r="A128" s="3"/>
      <c r="B128" s="3"/>
      <c r="C128" s="64" t="s">
        <v>14</v>
      </c>
      <c r="D128" s="3"/>
      <c r="E128" s="3"/>
      <c r="F128" s="3"/>
      <c r="G128" s="58"/>
    </row>
    <row r="129" spans="1:7">
      <c r="A129" s="3"/>
      <c r="B129" s="3"/>
      <c r="C129" s="3"/>
      <c r="D129" s="64" t="s">
        <v>318</v>
      </c>
      <c r="E129" s="3"/>
      <c r="F129" s="3"/>
      <c r="G129" s="58"/>
    </row>
    <row r="130" spans="1:7">
      <c r="A130" s="3"/>
      <c r="B130" s="3"/>
      <c r="C130" s="3"/>
      <c r="D130" s="3"/>
      <c r="E130" s="64" t="s">
        <v>319</v>
      </c>
      <c r="F130" s="3"/>
      <c r="G130" s="66">
        <v>0</v>
      </c>
    </row>
    <row r="131" spans="1:7">
      <c r="A131" s="3"/>
      <c r="B131" s="3"/>
      <c r="C131" s="3"/>
      <c r="D131" s="3"/>
      <c r="E131" s="64" t="s">
        <v>320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321</v>
      </c>
      <c r="F132" s="3"/>
      <c r="G132" s="66">
        <v>0</v>
      </c>
    </row>
    <row r="133" spans="1:7" ht="13.5" thickBot="1">
      <c r="A133" s="3"/>
      <c r="B133" s="3"/>
      <c r="C133" s="3"/>
      <c r="D133" s="3"/>
      <c r="E133" s="64" t="s">
        <v>322</v>
      </c>
      <c r="F133" s="3"/>
      <c r="G133" s="67">
        <v>0</v>
      </c>
    </row>
    <row r="134" spans="1:7">
      <c r="A134" s="3"/>
      <c r="B134" s="3"/>
      <c r="C134" s="3"/>
      <c r="D134" s="64" t="s">
        <v>323</v>
      </c>
      <c r="E134" s="3"/>
      <c r="F134" s="3"/>
      <c r="G134" s="66">
        <f>ROUND(SUM(G129:G133),5)</f>
        <v>0</v>
      </c>
    </row>
    <row r="135" spans="1:7">
      <c r="A135" s="3"/>
      <c r="B135" s="3"/>
      <c r="C135" s="3"/>
      <c r="D135" s="64" t="s">
        <v>324</v>
      </c>
      <c r="E135" s="3"/>
      <c r="F135" s="3"/>
      <c r="G135" s="58"/>
    </row>
    <row r="136" spans="1:7">
      <c r="A136" s="3"/>
      <c r="B136" s="3"/>
      <c r="C136" s="3"/>
      <c r="D136" s="3"/>
      <c r="E136" s="64" t="s">
        <v>325</v>
      </c>
      <c r="F136" s="3"/>
      <c r="G136" s="66">
        <v>2224</v>
      </c>
    </row>
    <row r="137" spans="1:7">
      <c r="A137" s="3"/>
      <c r="B137" s="3"/>
      <c r="C137" s="3"/>
      <c r="D137" s="3"/>
      <c r="E137" s="64" t="s">
        <v>326</v>
      </c>
      <c r="F137" s="3"/>
      <c r="G137" s="66">
        <v>605</v>
      </c>
    </row>
    <row r="138" spans="1:7" ht="13.5" thickBot="1">
      <c r="A138" s="3"/>
      <c r="B138" s="3"/>
      <c r="C138" s="3"/>
      <c r="D138" s="3"/>
      <c r="E138" s="64" t="s">
        <v>327</v>
      </c>
      <c r="F138" s="3"/>
      <c r="G138" s="67">
        <v>0</v>
      </c>
    </row>
    <row r="139" spans="1:7">
      <c r="A139" s="3"/>
      <c r="B139" s="3"/>
      <c r="C139" s="3"/>
      <c r="D139" s="64" t="s">
        <v>328</v>
      </c>
      <c r="E139" s="3"/>
      <c r="F139" s="3"/>
      <c r="G139" s="66">
        <f>ROUND(SUM(G135:G138),5)</f>
        <v>2829</v>
      </c>
    </row>
    <row r="140" spans="1:7" ht="13.5" thickBot="1">
      <c r="A140" s="3"/>
      <c r="B140" s="3"/>
      <c r="C140" s="3"/>
      <c r="D140" s="64" t="s">
        <v>329</v>
      </c>
      <c r="E140" s="3"/>
      <c r="F140" s="3"/>
      <c r="G140" s="67">
        <v>0</v>
      </c>
    </row>
    <row r="141" spans="1:7">
      <c r="A141" s="3"/>
      <c r="B141" s="3"/>
      <c r="C141" s="64" t="s">
        <v>330</v>
      </c>
      <c r="D141" s="3"/>
      <c r="E141" s="3"/>
      <c r="F141" s="3"/>
      <c r="G141" s="66">
        <f>ROUND(G128+G134+SUM(G139:G140),5)</f>
        <v>2829</v>
      </c>
    </row>
    <row r="142" spans="1:7">
      <c r="A142" s="3"/>
      <c r="B142" s="3"/>
      <c r="C142" s="64" t="s">
        <v>15</v>
      </c>
      <c r="D142" s="3"/>
      <c r="E142" s="3"/>
      <c r="F142" s="3"/>
      <c r="G142" s="58"/>
    </row>
    <row r="143" spans="1:7">
      <c r="A143" s="3"/>
      <c r="B143" s="3"/>
      <c r="C143" s="3"/>
      <c r="D143" s="64" t="s">
        <v>331</v>
      </c>
      <c r="E143" s="3"/>
      <c r="F143" s="3"/>
      <c r="G143" s="58"/>
    </row>
    <row r="144" spans="1:7">
      <c r="A144" s="3"/>
      <c r="B144" s="3"/>
      <c r="C144" s="3"/>
      <c r="D144" s="3"/>
      <c r="E144" s="64" t="s">
        <v>332</v>
      </c>
      <c r="F144" s="3"/>
      <c r="G144" s="66">
        <v>1438</v>
      </c>
    </row>
    <row r="145" spans="1:7">
      <c r="A145" s="3"/>
      <c r="B145" s="3"/>
      <c r="C145" s="3"/>
      <c r="D145" s="3"/>
      <c r="E145" s="64" t="s">
        <v>333</v>
      </c>
      <c r="F145" s="3"/>
      <c r="G145" s="66">
        <v>179</v>
      </c>
    </row>
    <row r="146" spans="1:7" ht="13.5" thickBot="1">
      <c r="A146" s="3"/>
      <c r="B146" s="3"/>
      <c r="C146" s="3"/>
      <c r="D146" s="3"/>
      <c r="E146" s="64" t="s">
        <v>334</v>
      </c>
      <c r="F146" s="3"/>
      <c r="G146" s="67">
        <v>0</v>
      </c>
    </row>
    <row r="147" spans="1:7">
      <c r="A147" s="3"/>
      <c r="B147" s="3"/>
      <c r="C147" s="3"/>
      <c r="D147" s="64" t="s">
        <v>335</v>
      </c>
      <c r="E147" s="3"/>
      <c r="F147" s="3"/>
      <c r="G147" s="66">
        <f>ROUND(SUM(G143:G146),5)</f>
        <v>1617</v>
      </c>
    </row>
    <row r="148" spans="1:7">
      <c r="A148" s="3"/>
      <c r="B148" s="3"/>
      <c r="C148" s="3"/>
      <c r="D148" s="64" t="s">
        <v>336</v>
      </c>
      <c r="E148" s="3"/>
      <c r="F148" s="3"/>
      <c r="G148" s="66">
        <v>628</v>
      </c>
    </row>
    <row r="149" spans="1:7">
      <c r="A149" s="3"/>
      <c r="B149" s="3"/>
      <c r="C149" s="3"/>
      <c r="D149" s="64" t="s">
        <v>337</v>
      </c>
      <c r="E149" s="3"/>
      <c r="F149" s="3"/>
      <c r="G149" s="58"/>
    </row>
    <row r="150" spans="1:7">
      <c r="A150" s="3"/>
      <c r="B150" s="3"/>
      <c r="C150" s="3"/>
      <c r="D150" s="3"/>
      <c r="E150" s="64" t="s">
        <v>338</v>
      </c>
      <c r="F150" s="3"/>
      <c r="G150" s="66">
        <v>0</v>
      </c>
    </row>
    <row r="151" spans="1:7">
      <c r="A151" s="3"/>
      <c r="B151" s="3"/>
      <c r="C151" s="3"/>
      <c r="D151" s="3"/>
      <c r="E151" s="64" t="s">
        <v>339</v>
      </c>
      <c r="F151" s="3"/>
      <c r="G151" s="66">
        <v>185</v>
      </c>
    </row>
    <row r="152" spans="1:7" ht="13.5" thickBot="1">
      <c r="A152" s="3"/>
      <c r="B152" s="3"/>
      <c r="C152" s="3"/>
      <c r="D152" s="3"/>
      <c r="E152" s="64" t="s">
        <v>340</v>
      </c>
      <c r="F152" s="3"/>
      <c r="G152" s="67">
        <v>0</v>
      </c>
    </row>
    <row r="153" spans="1:7">
      <c r="A153" s="3"/>
      <c r="B153" s="3"/>
      <c r="C153" s="3"/>
      <c r="D153" s="64" t="s">
        <v>341</v>
      </c>
      <c r="E153" s="3"/>
      <c r="F153" s="3"/>
      <c r="G153" s="66">
        <f>ROUND(SUM(G149:G152),5)</f>
        <v>185</v>
      </c>
    </row>
    <row r="154" spans="1:7">
      <c r="A154" s="3"/>
      <c r="B154" s="3"/>
      <c r="C154" s="3"/>
      <c r="D154" s="64" t="s">
        <v>342</v>
      </c>
      <c r="E154" s="3"/>
      <c r="F154" s="3"/>
      <c r="G154" s="66">
        <v>354</v>
      </c>
    </row>
    <row r="155" spans="1:7">
      <c r="A155" s="3"/>
      <c r="B155" s="3"/>
      <c r="C155" s="3"/>
      <c r="D155" s="64" t="s">
        <v>343</v>
      </c>
      <c r="E155" s="3"/>
      <c r="F155" s="3"/>
      <c r="G155" s="58"/>
    </row>
    <row r="156" spans="1:7">
      <c r="A156" s="3"/>
      <c r="B156" s="3"/>
      <c r="C156" s="3"/>
      <c r="D156" s="3"/>
      <c r="E156" s="64" t="s">
        <v>344</v>
      </c>
      <c r="F156" s="3"/>
      <c r="G156" s="66">
        <v>95</v>
      </c>
    </row>
    <row r="157" spans="1:7">
      <c r="A157" s="3"/>
      <c r="B157" s="3"/>
      <c r="C157" s="3"/>
      <c r="D157" s="3"/>
      <c r="E157" s="64" t="s">
        <v>345</v>
      </c>
      <c r="F157" s="3"/>
      <c r="G157" s="66">
        <v>0</v>
      </c>
    </row>
    <row r="158" spans="1:7" ht="13.5" thickBot="1">
      <c r="A158" s="3"/>
      <c r="B158" s="3"/>
      <c r="C158" s="3"/>
      <c r="D158" s="3"/>
      <c r="E158" s="64" t="s">
        <v>346</v>
      </c>
      <c r="F158" s="3"/>
      <c r="G158" s="67">
        <v>0</v>
      </c>
    </row>
    <row r="159" spans="1:7">
      <c r="A159" s="3"/>
      <c r="B159" s="3"/>
      <c r="C159" s="3"/>
      <c r="D159" s="64" t="s">
        <v>347</v>
      </c>
      <c r="E159" s="3"/>
      <c r="F159" s="3"/>
      <c r="G159" s="66">
        <f>ROUND(SUM(G155:G158),5)</f>
        <v>95</v>
      </c>
    </row>
    <row r="160" spans="1:7">
      <c r="A160" s="3"/>
      <c r="B160" s="3"/>
      <c r="C160" s="3"/>
      <c r="D160" s="64" t="s">
        <v>348</v>
      </c>
      <c r="E160" s="3"/>
      <c r="F160" s="3"/>
      <c r="G160" s="66">
        <v>0</v>
      </c>
    </row>
    <row r="161" spans="1:7" ht="13.5" thickBot="1">
      <c r="A161" s="3"/>
      <c r="B161" s="3"/>
      <c r="C161" s="3"/>
      <c r="D161" s="64" t="s">
        <v>349</v>
      </c>
      <c r="E161" s="3"/>
      <c r="F161" s="3"/>
      <c r="G161" s="67">
        <v>0</v>
      </c>
    </row>
    <row r="162" spans="1:7">
      <c r="A162" s="3"/>
      <c r="B162" s="3"/>
      <c r="C162" s="64" t="s">
        <v>350</v>
      </c>
      <c r="D162" s="3"/>
      <c r="E162" s="3"/>
      <c r="F162" s="3"/>
      <c r="G162" s="66">
        <f>ROUND(G142+SUM(G147:G148)+SUM(G153:G154)+SUM(G159:G161),5)</f>
        <v>2879</v>
      </c>
    </row>
    <row r="163" spans="1:7">
      <c r="A163" s="3"/>
      <c r="B163" s="3"/>
      <c r="C163" s="64" t="s">
        <v>16</v>
      </c>
      <c r="D163" s="3"/>
      <c r="E163" s="3"/>
      <c r="F163" s="3"/>
      <c r="G163" s="58"/>
    </row>
    <row r="164" spans="1:7">
      <c r="A164" s="3"/>
      <c r="B164" s="3"/>
      <c r="C164" s="3"/>
      <c r="D164" s="64" t="s">
        <v>351</v>
      </c>
      <c r="E164" s="3"/>
      <c r="F164" s="3"/>
      <c r="G164" s="66">
        <v>0</v>
      </c>
    </row>
    <row r="165" spans="1:7">
      <c r="A165" s="3"/>
      <c r="B165" s="3"/>
      <c r="C165" s="3"/>
      <c r="D165" s="64" t="s">
        <v>352</v>
      </c>
      <c r="E165" s="3"/>
      <c r="F165" s="3"/>
      <c r="G165" s="58"/>
    </row>
    <row r="166" spans="1:7">
      <c r="A166" s="3"/>
      <c r="B166" s="3"/>
      <c r="C166" s="3"/>
      <c r="D166" s="3"/>
      <c r="E166" s="64" t="s">
        <v>353</v>
      </c>
      <c r="F166" s="3"/>
      <c r="G166" s="66">
        <v>0</v>
      </c>
    </row>
    <row r="167" spans="1:7">
      <c r="A167" s="3"/>
      <c r="B167" s="3"/>
      <c r="C167" s="3"/>
      <c r="D167" s="3"/>
      <c r="E167" s="64" t="s">
        <v>354</v>
      </c>
      <c r="F167" s="3"/>
      <c r="G167" s="66">
        <v>0</v>
      </c>
    </row>
    <row r="168" spans="1:7" ht="13.5" thickBot="1">
      <c r="A168" s="3"/>
      <c r="B168" s="3"/>
      <c r="C168" s="3"/>
      <c r="D168" s="3"/>
      <c r="E168" s="64" t="s">
        <v>355</v>
      </c>
      <c r="F168" s="3"/>
      <c r="G168" s="67">
        <v>0</v>
      </c>
    </row>
    <row r="169" spans="1:7">
      <c r="A169" s="3"/>
      <c r="B169" s="3"/>
      <c r="C169" s="3"/>
      <c r="D169" s="64" t="s">
        <v>356</v>
      </c>
      <c r="E169" s="3"/>
      <c r="F169" s="3"/>
      <c r="G169" s="66">
        <f>ROUND(SUM(G165:G168),5)</f>
        <v>0</v>
      </c>
    </row>
    <row r="170" spans="1:7">
      <c r="A170" s="3"/>
      <c r="B170" s="3"/>
      <c r="C170" s="3"/>
      <c r="D170" s="64" t="s">
        <v>357</v>
      </c>
      <c r="E170" s="3"/>
      <c r="F170" s="3"/>
      <c r="G170" s="58"/>
    </row>
    <row r="171" spans="1:7">
      <c r="A171" s="3"/>
      <c r="B171" s="3"/>
      <c r="C171" s="3"/>
      <c r="D171" s="3"/>
      <c r="E171" s="64" t="s">
        <v>358</v>
      </c>
      <c r="F171" s="3"/>
      <c r="G171" s="66">
        <v>0</v>
      </c>
    </row>
    <row r="172" spans="1:7">
      <c r="A172" s="3"/>
      <c r="B172" s="3"/>
      <c r="C172" s="3"/>
      <c r="D172" s="3"/>
      <c r="E172" s="64" t="s">
        <v>359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360</v>
      </c>
      <c r="F173" s="3"/>
      <c r="G173" s="66">
        <v>0</v>
      </c>
    </row>
    <row r="174" spans="1:7" ht="13.5" thickBot="1">
      <c r="A174" s="3"/>
      <c r="B174" s="3"/>
      <c r="C174" s="3"/>
      <c r="D174" s="3"/>
      <c r="E174" s="64" t="s">
        <v>361</v>
      </c>
      <c r="F174" s="3"/>
      <c r="G174" s="67">
        <v>0</v>
      </c>
    </row>
    <row r="175" spans="1:7">
      <c r="A175" s="3"/>
      <c r="B175" s="3"/>
      <c r="C175" s="3"/>
      <c r="D175" s="64" t="s">
        <v>362</v>
      </c>
      <c r="E175" s="3"/>
      <c r="F175" s="3"/>
      <c r="G175" s="66">
        <f>ROUND(SUM(G170:G174),5)</f>
        <v>0</v>
      </c>
    </row>
    <row r="176" spans="1:7">
      <c r="A176" s="3"/>
      <c r="B176" s="3"/>
      <c r="C176" s="3"/>
      <c r="D176" s="64" t="s">
        <v>363</v>
      </c>
      <c r="E176" s="3"/>
      <c r="F176" s="3"/>
      <c r="G176" s="58"/>
    </row>
    <row r="177" spans="1:7">
      <c r="A177" s="3"/>
      <c r="B177" s="3"/>
      <c r="C177" s="3"/>
      <c r="D177" s="3"/>
      <c r="E177" s="64" t="s">
        <v>364</v>
      </c>
      <c r="F177" s="3"/>
      <c r="G177" s="66">
        <v>0</v>
      </c>
    </row>
    <row r="178" spans="1:7">
      <c r="A178" s="3"/>
      <c r="B178" s="3"/>
      <c r="C178" s="3"/>
      <c r="D178" s="3"/>
      <c r="E178" s="64" t="s">
        <v>365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366</v>
      </c>
      <c r="F179" s="3"/>
      <c r="G179" s="66">
        <v>729</v>
      </c>
    </row>
    <row r="180" spans="1:7">
      <c r="A180" s="3"/>
      <c r="B180" s="3"/>
      <c r="C180" s="3"/>
      <c r="D180" s="3"/>
      <c r="E180" s="64" t="s">
        <v>367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368</v>
      </c>
      <c r="F181" s="3"/>
      <c r="G181" s="66">
        <v>182</v>
      </c>
    </row>
    <row r="182" spans="1:7" ht="13.5" thickBot="1">
      <c r="A182" s="3"/>
      <c r="B182" s="3"/>
      <c r="C182" s="3"/>
      <c r="D182" s="3"/>
      <c r="E182" s="64" t="s">
        <v>369</v>
      </c>
      <c r="F182" s="3"/>
      <c r="G182" s="67">
        <v>0</v>
      </c>
    </row>
    <row r="183" spans="1:7">
      <c r="A183" s="3"/>
      <c r="B183" s="3"/>
      <c r="C183" s="3"/>
      <c r="D183" s="64" t="s">
        <v>370</v>
      </c>
      <c r="E183" s="3"/>
      <c r="F183" s="3"/>
      <c r="G183" s="66">
        <f>ROUND(SUM(G176:G182),5)</f>
        <v>911</v>
      </c>
    </row>
    <row r="184" spans="1:7">
      <c r="A184" s="3"/>
      <c r="B184" s="3"/>
      <c r="C184" s="3"/>
      <c r="D184" s="64" t="s">
        <v>371</v>
      </c>
      <c r="E184" s="3"/>
      <c r="F184" s="3"/>
      <c r="G184" s="58"/>
    </row>
    <row r="185" spans="1:7">
      <c r="A185" s="3"/>
      <c r="B185" s="3"/>
      <c r="C185" s="3"/>
      <c r="D185" s="3"/>
      <c r="E185" s="64" t="s">
        <v>372</v>
      </c>
      <c r="F185" s="3"/>
      <c r="G185" s="66">
        <v>250</v>
      </c>
    </row>
    <row r="186" spans="1:7">
      <c r="A186" s="3"/>
      <c r="B186" s="3"/>
      <c r="C186" s="3"/>
      <c r="D186" s="3"/>
      <c r="E186" s="64" t="s">
        <v>373</v>
      </c>
      <c r="F186" s="3"/>
      <c r="G186" s="66">
        <v>0</v>
      </c>
    </row>
    <row r="187" spans="1:7">
      <c r="A187" s="3"/>
      <c r="B187" s="3"/>
      <c r="C187" s="3"/>
      <c r="D187" s="3"/>
      <c r="E187" s="64" t="s">
        <v>374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375</v>
      </c>
      <c r="F188" s="3"/>
      <c r="G188" s="66">
        <v>0</v>
      </c>
    </row>
    <row r="189" spans="1:7">
      <c r="A189" s="3"/>
      <c r="B189" s="3"/>
      <c r="C189" s="3"/>
      <c r="D189" s="3"/>
      <c r="E189" s="64" t="s">
        <v>376</v>
      </c>
      <c r="F189" s="3"/>
      <c r="G189" s="66">
        <v>718</v>
      </c>
    </row>
    <row r="190" spans="1:7" ht="13.5" thickBot="1">
      <c r="A190" s="3"/>
      <c r="B190" s="3"/>
      <c r="C190" s="3"/>
      <c r="D190" s="3"/>
      <c r="E190" s="64" t="s">
        <v>377</v>
      </c>
      <c r="F190" s="3"/>
      <c r="G190" s="67">
        <v>0</v>
      </c>
    </row>
    <row r="191" spans="1:7">
      <c r="A191" s="3"/>
      <c r="B191" s="3"/>
      <c r="C191" s="3"/>
      <c r="D191" s="64" t="s">
        <v>378</v>
      </c>
      <c r="E191" s="3"/>
      <c r="F191" s="3"/>
      <c r="G191" s="66">
        <f>ROUND(SUM(G184:G190),5)</f>
        <v>968</v>
      </c>
    </row>
    <row r="192" spans="1:7">
      <c r="A192" s="3"/>
      <c r="B192" s="3"/>
      <c r="C192" s="3"/>
      <c r="D192" s="64" t="s">
        <v>431</v>
      </c>
      <c r="E192" s="3"/>
      <c r="F192" s="3"/>
      <c r="G192" s="58"/>
    </row>
    <row r="193" spans="1:7">
      <c r="A193" s="3"/>
      <c r="B193" s="3"/>
      <c r="C193" s="3"/>
      <c r="D193" s="3"/>
      <c r="E193" s="64" t="s">
        <v>432</v>
      </c>
      <c r="F193" s="3"/>
      <c r="G193" s="66">
        <v>0</v>
      </c>
    </row>
    <row r="194" spans="1:7">
      <c r="A194" s="3"/>
      <c r="B194" s="3"/>
      <c r="C194" s="3"/>
      <c r="D194" s="3"/>
      <c r="E194" s="64" t="s">
        <v>433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434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435</v>
      </c>
      <c r="F196" s="3"/>
      <c r="G196" s="66">
        <v>0</v>
      </c>
    </row>
    <row r="197" spans="1:7" ht="13.5" thickBot="1">
      <c r="A197" s="3"/>
      <c r="B197" s="3"/>
      <c r="C197" s="3"/>
      <c r="D197" s="3"/>
      <c r="E197" s="64" t="s">
        <v>436</v>
      </c>
      <c r="F197" s="3"/>
      <c r="G197" s="67">
        <v>0</v>
      </c>
    </row>
    <row r="198" spans="1:7">
      <c r="A198" s="3"/>
      <c r="B198" s="3"/>
      <c r="C198" s="3"/>
      <c r="D198" s="64" t="s">
        <v>437</v>
      </c>
      <c r="E198" s="3"/>
      <c r="F198" s="3"/>
      <c r="G198" s="66">
        <f>ROUND(SUM(G192:G197),5)</f>
        <v>0</v>
      </c>
    </row>
    <row r="199" spans="1:7">
      <c r="A199" s="3"/>
      <c r="B199" s="3"/>
      <c r="C199" s="3"/>
      <c r="D199" s="64" t="s">
        <v>379</v>
      </c>
      <c r="E199" s="3"/>
      <c r="F199" s="3"/>
      <c r="G199" s="58"/>
    </row>
    <row r="200" spans="1:7">
      <c r="A200" s="3"/>
      <c r="B200" s="3"/>
      <c r="C200" s="3"/>
      <c r="D200" s="3"/>
      <c r="E200" s="64" t="s">
        <v>439</v>
      </c>
      <c r="F200" s="3"/>
      <c r="G200" s="66">
        <v>24</v>
      </c>
    </row>
    <row r="201" spans="1:7">
      <c r="A201" s="3"/>
      <c r="B201" s="3"/>
      <c r="C201" s="3"/>
      <c r="D201" s="3"/>
      <c r="E201" s="64" t="s">
        <v>440</v>
      </c>
      <c r="F201" s="3"/>
      <c r="G201" s="66">
        <v>650</v>
      </c>
    </row>
    <row r="202" spans="1:7" ht="13.5" thickBot="1">
      <c r="A202" s="3"/>
      <c r="B202" s="3"/>
      <c r="C202" s="3"/>
      <c r="D202" s="3"/>
      <c r="E202" s="64" t="s">
        <v>441</v>
      </c>
      <c r="F202" s="3"/>
      <c r="G202" s="67">
        <v>0</v>
      </c>
    </row>
    <row r="203" spans="1:7">
      <c r="A203" s="3"/>
      <c r="B203" s="3"/>
      <c r="C203" s="3"/>
      <c r="D203" s="64" t="s">
        <v>442</v>
      </c>
      <c r="E203" s="3"/>
      <c r="F203" s="3"/>
      <c r="G203" s="66">
        <f>ROUND(SUM(G199:G202),5)</f>
        <v>674</v>
      </c>
    </row>
    <row r="204" spans="1:7">
      <c r="A204" s="3"/>
      <c r="B204" s="3"/>
      <c r="C204" s="3"/>
      <c r="D204" s="64" t="s">
        <v>380</v>
      </c>
      <c r="E204" s="3"/>
      <c r="F204" s="3"/>
      <c r="G204" s="58"/>
    </row>
    <row r="205" spans="1:7">
      <c r="A205" s="3"/>
      <c r="B205" s="3"/>
      <c r="C205" s="3"/>
      <c r="D205" s="3"/>
      <c r="E205" s="64" t="s">
        <v>381</v>
      </c>
      <c r="F205" s="3"/>
      <c r="G205" s="66">
        <v>0</v>
      </c>
    </row>
    <row r="206" spans="1:7">
      <c r="A206" s="3"/>
      <c r="B206" s="3"/>
      <c r="C206" s="3"/>
      <c r="D206" s="3"/>
      <c r="E206" s="64" t="s">
        <v>382</v>
      </c>
      <c r="F206" s="3"/>
      <c r="G206" s="66">
        <v>0</v>
      </c>
    </row>
    <row r="207" spans="1:7" ht="13.5" thickBot="1">
      <c r="A207" s="3"/>
      <c r="B207" s="3"/>
      <c r="C207" s="3"/>
      <c r="D207" s="3"/>
      <c r="E207" s="64" t="s">
        <v>383</v>
      </c>
      <c r="F207" s="3"/>
      <c r="G207" s="67">
        <v>0</v>
      </c>
    </row>
    <row r="208" spans="1:7">
      <c r="A208" s="3"/>
      <c r="B208" s="3"/>
      <c r="C208" s="3"/>
      <c r="D208" s="64" t="s">
        <v>384</v>
      </c>
      <c r="E208" s="3"/>
      <c r="F208" s="3"/>
      <c r="G208" s="66">
        <f>ROUND(SUM(G204:G207),5)</f>
        <v>0</v>
      </c>
    </row>
    <row r="209" spans="1:7">
      <c r="A209" s="3"/>
      <c r="B209" s="3"/>
      <c r="C209" s="3"/>
      <c r="D209" s="64" t="s">
        <v>385</v>
      </c>
      <c r="E209" s="3"/>
      <c r="F209" s="3"/>
      <c r="G209" s="58"/>
    </row>
    <row r="210" spans="1:7">
      <c r="A210" s="3"/>
      <c r="B210" s="3"/>
      <c r="C210" s="3"/>
      <c r="D210" s="3"/>
      <c r="E210" s="64" t="s">
        <v>386</v>
      </c>
      <c r="F210" s="3"/>
      <c r="G210" s="66">
        <v>0</v>
      </c>
    </row>
    <row r="211" spans="1:7">
      <c r="A211" s="3"/>
      <c r="B211" s="3"/>
      <c r="C211" s="3"/>
      <c r="D211" s="3"/>
      <c r="E211" s="64" t="s">
        <v>387</v>
      </c>
      <c r="F211" s="3"/>
      <c r="G211" s="66">
        <v>0</v>
      </c>
    </row>
    <row r="212" spans="1:7" ht="13.5" thickBot="1">
      <c r="A212" s="3"/>
      <c r="B212" s="3"/>
      <c r="C212" s="3"/>
      <c r="D212" s="3"/>
      <c r="E212" s="64" t="s">
        <v>388</v>
      </c>
      <c r="F212" s="3"/>
      <c r="G212" s="67">
        <v>0</v>
      </c>
    </row>
    <row r="213" spans="1:7">
      <c r="A213" s="3"/>
      <c r="B213" s="3"/>
      <c r="C213" s="3"/>
      <c r="D213" s="64" t="s">
        <v>389</v>
      </c>
      <c r="E213" s="3"/>
      <c r="F213" s="3"/>
      <c r="G213" s="66">
        <f>ROUND(SUM(G209:G212),5)</f>
        <v>0</v>
      </c>
    </row>
    <row r="214" spans="1:7" ht="13.5" thickBot="1">
      <c r="A214" s="3"/>
      <c r="B214" s="3"/>
      <c r="C214" s="3"/>
      <c r="D214" s="64" t="s">
        <v>390</v>
      </c>
      <c r="E214" s="3"/>
      <c r="F214" s="3"/>
      <c r="G214" s="67">
        <v>0</v>
      </c>
    </row>
    <row r="215" spans="1:7">
      <c r="A215" s="3"/>
      <c r="B215" s="3"/>
      <c r="C215" s="64" t="s">
        <v>391</v>
      </c>
      <c r="D215" s="3"/>
      <c r="E215" s="3"/>
      <c r="F215" s="3"/>
      <c r="G215" s="66">
        <f>ROUND(SUM(G163:G164)+G169+G175+G183+G191+G198+G203+G208+SUM(G213:G214),5)</f>
        <v>2553</v>
      </c>
    </row>
    <row r="216" spans="1:7">
      <c r="A216" s="3"/>
      <c r="B216" s="3"/>
      <c r="C216" s="64" t="s">
        <v>17</v>
      </c>
      <c r="D216" s="3"/>
      <c r="E216" s="3"/>
      <c r="F216" s="3"/>
      <c r="G216" s="58"/>
    </row>
    <row r="217" spans="1:7">
      <c r="A217" s="3"/>
      <c r="B217" s="3"/>
      <c r="C217" s="3"/>
      <c r="D217" s="64" t="s">
        <v>392</v>
      </c>
      <c r="E217" s="3"/>
      <c r="F217" s="3"/>
      <c r="G217" s="66">
        <v>100</v>
      </c>
    </row>
    <row r="218" spans="1:7">
      <c r="A218" s="3"/>
      <c r="B218" s="3"/>
      <c r="C218" s="3"/>
      <c r="D218" s="64" t="s">
        <v>393</v>
      </c>
      <c r="E218" s="3"/>
      <c r="F218" s="3"/>
      <c r="G218" s="66">
        <v>162</v>
      </c>
    </row>
    <row r="219" spans="1:7">
      <c r="A219" s="3"/>
      <c r="B219" s="3"/>
      <c r="C219" s="3"/>
      <c r="D219" s="64" t="s">
        <v>394</v>
      </c>
      <c r="E219" s="3"/>
      <c r="F219" s="3"/>
      <c r="G219" s="66">
        <v>1418</v>
      </c>
    </row>
    <row r="220" spans="1:7">
      <c r="A220" s="3"/>
      <c r="B220" s="3"/>
      <c r="C220" s="3"/>
      <c r="D220" s="64" t="s">
        <v>395</v>
      </c>
      <c r="E220" s="3"/>
      <c r="F220" s="3"/>
      <c r="G220" s="66">
        <v>0</v>
      </c>
    </row>
    <row r="221" spans="1:7">
      <c r="A221" s="3"/>
      <c r="B221" s="3"/>
      <c r="C221" s="3"/>
      <c r="D221" s="64" t="s">
        <v>396</v>
      </c>
      <c r="E221" s="3"/>
      <c r="F221" s="3"/>
      <c r="G221" s="66">
        <v>98</v>
      </c>
    </row>
    <row r="222" spans="1:7">
      <c r="A222" s="3"/>
      <c r="B222" s="3"/>
      <c r="C222" s="3"/>
      <c r="D222" s="64" t="s">
        <v>397</v>
      </c>
      <c r="E222" s="3"/>
      <c r="F222" s="3"/>
      <c r="G222" s="66">
        <v>0</v>
      </c>
    </row>
    <row r="223" spans="1:7" ht="13.5" thickBot="1">
      <c r="A223" s="3"/>
      <c r="B223" s="3"/>
      <c r="C223" s="3"/>
      <c r="D223" s="64" t="s">
        <v>398</v>
      </c>
      <c r="E223" s="3"/>
      <c r="F223" s="3"/>
      <c r="G223" s="67">
        <v>0</v>
      </c>
    </row>
    <row r="224" spans="1:7">
      <c r="A224" s="3"/>
      <c r="B224" s="3"/>
      <c r="C224" s="64" t="s">
        <v>399</v>
      </c>
      <c r="D224" s="3"/>
      <c r="E224" s="3"/>
      <c r="F224" s="3"/>
      <c r="G224" s="66">
        <f>ROUND(SUM(G216:G223),5)</f>
        <v>1778</v>
      </c>
    </row>
    <row r="225" spans="1:7">
      <c r="A225" s="3"/>
      <c r="B225" s="3"/>
      <c r="C225" s="64" t="s">
        <v>18</v>
      </c>
      <c r="D225" s="3"/>
      <c r="E225" s="3"/>
      <c r="F225" s="3"/>
      <c r="G225" s="58"/>
    </row>
    <row r="226" spans="1:7">
      <c r="A226" s="3"/>
      <c r="B226" s="3"/>
      <c r="C226" s="3"/>
      <c r="D226" s="64" t="s">
        <v>400</v>
      </c>
      <c r="E226" s="3"/>
      <c r="F226" s="3"/>
      <c r="G226" s="66">
        <v>5900</v>
      </c>
    </row>
    <row r="227" spans="1:7">
      <c r="A227" s="3"/>
      <c r="B227" s="3"/>
      <c r="C227" s="3"/>
      <c r="D227" s="64" t="s">
        <v>401</v>
      </c>
      <c r="E227" s="3"/>
      <c r="F227" s="3"/>
      <c r="G227" s="66">
        <v>0</v>
      </c>
    </row>
    <row r="228" spans="1:7">
      <c r="A228" s="3"/>
      <c r="B228" s="3"/>
      <c r="C228" s="3"/>
      <c r="D228" s="64" t="s">
        <v>402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403</v>
      </c>
      <c r="E229" s="3"/>
      <c r="F229" s="3"/>
      <c r="G229" s="66">
        <v>0</v>
      </c>
    </row>
    <row r="230" spans="1:7" ht="13.5" thickBot="1">
      <c r="A230" s="3"/>
      <c r="B230" s="3"/>
      <c r="C230" s="3"/>
      <c r="D230" s="64" t="s">
        <v>404</v>
      </c>
      <c r="E230" s="3"/>
      <c r="F230" s="3"/>
      <c r="G230" s="67">
        <v>0</v>
      </c>
    </row>
    <row r="231" spans="1:7">
      <c r="A231" s="3"/>
      <c r="B231" s="3"/>
      <c r="C231" s="64" t="s">
        <v>405</v>
      </c>
      <c r="D231" s="3"/>
      <c r="E231" s="3"/>
      <c r="F231" s="3"/>
      <c r="G231" s="66">
        <f>ROUND(SUM(G225:G230),5)</f>
        <v>5900</v>
      </c>
    </row>
    <row r="232" spans="1:7">
      <c r="A232" s="3"/>
      <c r="B232" s="3"/>
      <c r="C232" s="64" t="s">
        <v>406</v>
      </c>
      <c r="D232" s="3"/>
      <c r="E232" s="3"/>
      <c r="F232" s="3"/>
      <c r="G232" s="58"/>
    </row>
    <row r="233" spans="1:7">
      <c r="A233" s="3"/>
      <c r="B233" s="3"/>
      <c r="C233" s="3"/>
      <c r="D233" s="64" t="s">
        <v>407</v>
      </c>
      <c r="E233" s="3"/>
      <c r="F233" s="3"/>
      <c r="G233" s="66">
        <v>110</v>
      </c>
    </row>
    <row r="234" spans="1:7">
      <c r="A234" s="3"/>
      <c r="B234" s="3"/>
      <c r="C234" s="3"/>
      <c r="D234" s="64" t="s">
        <v>408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409</v>
      </c>
      <c r="E235" s="3"/>
      <c r="F235" s="3"/>
      <c r="G235" s="66">
        <v>0</v>
      </c>
    </row>
    <row r="236" spans="1:7" s="14" customFormat="1">
      <c r="A236" s="3"/>
      <c r="B236" s="3"/>
      <c r="C236" s="3"/>
      <c r="D236" s="64" t="s">
        <v>410</v>
      </c>
      <c r="E236" s="3"/>
      <c r="F236" s="3"/>
      <c r="G236" s="58"/>
    </row>
    <row r="237" spans="1:7">
      <c r="A237" s="3"/>
      <c r="B237" s="3"/>
      <c r="C237" s="3"/>
      <c r="D237" s="3"/>
      <c r="E237" s="64" t="s">
        <v>411</v>
      </c>
      <c r="F237" s="3"/>
      <c r="G237" s="66">
        <v>43</v>
      </c>
    </row>
    <row r="238" spans="1:7">
      <c r="A238" s="1"/>
      <c r="B238" s="1"/>
      <c r="C238" s="3"/>
      <c r="D238" s="3"/>
      <c r="E238" s="64" t="s">
        <v>412</v>
      </c>
      <c r="F238" s="1"/>
      <c r="G238" s="66">
        <v>0</v>
      </c>
    </row>
    <row r="239" spans="1:7">
      <c r="A239" s="1"/>
      <c r="B239" s="3"/>
      <c r="C239" s="1"/>
      <c r="D239" s="3"/>
      <c r="E239" s="64" t="s">
        <v>413</v>
      </c>
      <c r="F239" s="1"/>
      <c r="G239" s="66">
        <v>0</v>
      </c>
    </row>
    <row r="240" spans="1:7">
      <c r="A240" s="3"/>
      <c r="B240" s="1"/>
      <c r="C240" s="1"/>
      <c r="D240" s="3"/>
      <c r="E240" s="64" t="s">
        <v>414</v>
      </c>
      <c r="F240" s="1"/>
      <c r="G240" s="66">
        <v>0</v>
      </c>
    </row>
    <row r="241" spans="1:7">
      <c r="A241" s="1"/>
      <c r="B241" s="1"/>
      <c r="C241" s="1"/>
      <c r="D241" s="3"/>
      <c r="E241" s="64" t="s">
        <v>415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416</v>
      </c>
      <c r="F242" s="1"/>
      <c r="G242" s="66">
        <v>0</v>
      </c>
    </row>
    <row r="243" spans="1:7" ht="13.5" thickBot="1">
      <c r="A243" s="1"/>
      <c r="B243" s="1"/>
      <c r="C243" s="1"/>
      <c r="D243" s="3"/>
      <c r="E243" s="64" t="s">
        <v>417</v>
      </c>
      <c r="F243" s="1"/>
      <c r="G243" s="67">
        <v>0</v>
      </c>
    </row>
    <row r="244" spans="1:7">
      <c r="A244" s="1"/>
      <c r="B244" s="1"/>
      <c r="C244" s="1"/>
      <c r="D244" s="64" t="s">
        <v>418</v>
      </c>
      <c r="E244" s="1"/>
      <c r="F244" s="1"/>
      <c r="G244" s="66">
        <f>ROUND(SUM(G236:G243),5)</f>
        <v>43</v>
      </c>
    </row>
    <row r="245" spans="1:7">
      <c r="A245" s="1"/>
      <c r="B245" s="1"/>
      <c r="C245" s="3"/>
      <c r="D245" s="64" t="s">
        <v>419</v>
      </c>
      <c r="E245" s="1"/>
      <c r="F245" s="1"/>
      <c r="G245" s="66">
        <v>0</v>
      </c>
    </row>
    <row r="246" spans="1:7">
      <c r="A246" s="1"/>
      <c r="B246" s="3"/>
      <c r="C246" s="3"/>
      <c r="D246" s="64" t="s">
        <v>420</v>
      </c>
      <c r="E246" s="1"/>
      <c r="F246" s="1"/>
      <c r="G246" s="66">
        <v>0</v>
      </c>
    </row>
    <row r="247" spans="1:7">
      <c r="A247" s="3"/>
      <c r="B247" s="3"/>
      <c r="C247" s="1"/>
      <c r="D247" s="64" t="s">
        <v>421</v>
      </c>
      <c r="E247" s="1"/>
      <c r="F247" s="1"/>
      <c r="G247" s="66">
        <v>1175</v>
      </c>
    </row>
    <row r="248" spans="1:7">
      <c r="A248" s="3"/>
      <c r="B248" s="1"/>
      <c r="C248" s="1"/>
      <c r="D248" s="64" t="s">
        <v>422</v>
      </c>
      <c r="E248" s="1"/>
      <c r="F248" s="1"/>
      <c r="G248" s="66">
        <v>0</v>
      </c>
    </row>
    <row r="249" spans="1:7">
      <c r="A249" s="1"/>
      <c r="B249" s="1"/>
      <c r="C249" s="1"/>
      <c r="D249" s="64" t="s">
        <v>423</v>
      </c>
      <c r="E249" s="1"/>
      <c r="F249" s="1"/>
      <c r="G249" s="66">
        <v>0</v>
      </c>
    </row>
    <row r="250" spans="1:7" ht="13.5" thickBot="1">
      <c r="A250" s="1"/>
      <c r="B250" s="1"/>
      <c r="C250" s="3"/>
      <c r="D250" s="64" t="s">
        <v>424</v>
      </c>
      <c r="E250" s="1"/>
      <c r="F250" s="1"/>
      <c r="G250" s="66">
        <v>0</v>
      </c>
    </row>
    <row r="251" spans="1:7" ht="13.5" thickBot="1">
      <c r="A251" s="1"/>
      <c r="B251" s="3"/>
      <c r="C251" s="65" t="s">
        <v>425</v>
      </c>
      <c r="D251" s="1"/>
      <c r="E251" s="1"/>
      <c r="F251" s="1"/>
      <c r="G251" s="70">
        <f>ROUND(SUM(G232:G235)+SUM(G244:G250),5)</f>
        <v>1328</v>
      </c>
    </row>
    <row r="252" spans="1:7" ht="13.5" thickBot="1">
      <c r="A252" s="3"/>
      <c r="B252" s="65" t="s">
        <v>20</v>
      </c>
      <c r="C252" s="1"/>
      <c r="D252" s="1"/>
      <c r="E252" s="1"/>
      <c r="F252" s="1"/>
      <c r="G252" s="70">
        <f>ROUND(G39+G57+G74+G81+G127+G141+G162+G215+G224+G231+G251,5)</f>
        <v>34141</v>
      </c>
    </row>
    <row r="253" spans="1:7" ht="13.5" thickBot="1">
      <c r="A253" s="65" t="s">
        <v>21</v>
      </c>
      <c r="B253" s="1"/>
      <c r="C253" s="1"/>
      <c r="D253" s="1"/>
      <c r="E253" s="1"/>
      <c r="F253" s="1"/>
      <c r="G253" s="68">
        <f>ROUND(G38-G252,5)</f>
        <v>-424</v>
      </c>
    </row>
    <row r="254" spans="1:7" ht="13.5" thickTop="1"/>
  </sheetData>
  <phoneticPr fontId="0" type="noConversion"/>
  <pageMargins left="0.75" right="0.75" top="1" bottom="1" header="0.1" footer="0.5"/>
  <pageSetup orientation="portrait" horizontalDpi="300" verticalDpi="300" r:id="rId1"/>
  <headerFooter alignWithMargins="0">
    <oddHeader>&amp;L&amp;"Arial,Bold"&amp;8 4:06 PM
&amp;"Arial,Bold"&amp;8 03/16/18&amp;C&amp;"Arial,Bold"&amp;12 Christ Episcopal Church
&amp;"Arial,Bold"&amp;14 Actual Expenses for Month (Budget)
&amp;"Arial,Bold"&amp;10 February 2018</oddHeader>
    <oddFooter>&amp;R&amp;"Arial,Bold"&amp;8 Page &amp;P of &amp;N</oddFooter>
  </headerFooter>
  <legacyDrawing r:id="rId2"/>
  <controls>
    <control shapeId="6145" r:id="rId3" name="FILTER"/>
    <control shapeId="6146" r:id="rId4" name="HEADER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255"/>
  <sheetViews>
    <sheetView workbookViewId="0"/>
  </sheetViews>
  <sheetFormatPr defaultRowHeight="12.75"/>
  <cols>
    <col min="1" max="5" width="2.7109375" style="15" customWidth="1"/>
    <col min="6" max="6" width="38.7109375" style="15" customWidth="1"/>
    <col min="7" max="7" width="6.7109375" style="16" customWidth="1"/>
  </cols>
  <sheetData>
    <row r="1" spans="1:7" s="62" customFormat="1">
      <c r="A1" s="60" t="s">
        <v>426</v>
      </c>
      <c r="B1" s="60"/>
      <c r="C1" s="60"/>
      <c r="D1" s="60"/>
      <c r="E1" s="60"/>
      <c r="F1" s="60"/>
      <c r="G1" s="61"/>
    </row>
    <row r="2" spans="1:7" s="59" customFormat="1" ht="13.5" thickBot="1">
      <c r="A2" s="6"/>
      <c r="B2" s="6"/>
      <c r="C2" s="6"/>
      <c r="D2" s="6"/>
      <c r="E2" s="6"/>
      <c r="F2" s="6"/>
      <c r="G2" s="63" t="s">
        <v>454</v>
      </c>
    </row>
    <row r="3" spans="1:7" ht="13.5" thickTop="1">
      <c r="A3" s="3"/>
      <c r="B3" s="64" t="s">
        <v>1</v>
      </c>
      <c r="C3" s="3"/>
      <c r="D3" s="3"/>
      <c r="E3" s="3"/>
      <c r="F3" s="3"/>
      <c r="G3" s="58"/>
    </row>
    <row r="4" spans="1:7">
      <c r="A4" s="3"/>
      <c r="B4" s="3"/>
      <c r="C4" s="64" t="s">
        <v>2</v>
      </c>
      <c r="D4" s="3"/>
      <c r="E4" s="3"/>
      <c r="F4" s="3"/>
      <c r="G4" s="58"/>
    </row>
    <row r="5" spans="1:7">
      <c r="A5" s="3"/>
      <c r="B5" s="3"/>
      <c r="C5" s="3"/>
      <c r="D5" s="64" t="s">
        <v>206</v>
      </c>
      <c r="E5" s="3"/>
      <c r="F5" s="3"/>
      <c r="G5" s="66">
        <v>949</v>
      </c>
    </row>
    <row r="6" spans="1:7">
      <c r="A6" s="3"/>
      <c r="B6" s="3"/>
      <c r="C6" s="3"/>
      <c r="D6" s="64" t="s">
        <v>207</v>
      </c>
      <c r="E6" s="3"/>
      <c r="F6" s="3"/>
      <c r="G6" s="66">
        <v>7858</v>
      </c>
    </row>
    <row r="7" spans="1:7">
      <c r="A7" s="3"/>
      <c r="B7" s="3"/>
      <c r="C7" s="3"/>
      <c r="D7" s="64" t="s">
        <v>208</v>
      </c>
      <c r="E7" s="3"/>
      <c r="F7" s="3"/>
      <c r="G7" s="66">
        <v>0</v>
      </c>
    </row>
    <row r="8" spans="1:7" ht="13.5" thickBot="1">
      <c r="A8" s="3"/>
      <c r="B8" s="3"/>
      <c r="C8" s="3"/>
      <c r="D8" s="64" t="s">
        <v>209</v>
      </c>
      <c r="E8" s="3"/>
      <c r="F8" s="3"/>
      <c r="G8" s="67">
        <v>0</v>
      </c>
    </row>
    <row r="9" spans="1:7">
      <c r="A9" s="3"/>
      <c r="B9" s="3"/>
      <c r="C9" s="64" t="s">
        <v>210</v>
      </c>
      <c r="D9" s="3"/>
      <c r="E9" s="3"/>
      <c r="F9" s="3"/>
      <c r="G9" s="66">
        <f>ROUND(SUM(G4:G8),5)</f>
        <v>8807</v>
      </c>
    </row>
    <row r="10" spans="1:7">
      <c r="A10" s="3"/>
      <c r="B10" s="3"/>
      <c r="C10" s="64" t="s">
        <v>3</v>
      </c>
      <c r="D10" s="3"/>
      <c r="E10" s="3"/>
      <c r="F10" s="3"/>
      <c r="G10" s="58"/>
    </row>
    <row r="11" spans="1:7">
      <c r="A11" s="3"/>
      <c r="B11" s="3"/>
      <c r="C11" s="3"/>
      <c r="D11" s="64" t="s">
        <v>211</v>
      </c>
      <c r="E11" s="3"/>
      <c r="F11" s="3"/>
      <c r="G11" s="66">
        <v>41651</v>
      </c>
    </row>
    <row r="12" spans="1:7">
      <c r="A12" s="3"/>
      <c r="B12" s="3"/>
      <c r="C12" s="3"/>
      <c r="D12" s="64" t="s">
        <v>212</v>
      </c>
      <c r="E12" s="3"/>
      <c r="F12" s="3"/>
      <c r="G12" s="66">
        <v>0</v>
      </c>
    </row>
    <row r="13" spans="1:7">
      <c r="A13" s="3"/>
      <c r="B13" s="3"/>
      <c r="C13" s="3"/>
      <c r="D13" s="64" t="s">
        <v>213</v>
      </c>
      <c r="E13" s="3"/>
      <c r="F13" s="3"/>
      <c r="G13" s="66">
        <v>0</v>
      </c>
    </row>
    <row r="14" spans="1:7" ht="13.5" thickBot="1">
      <c r="A14" s="3"/>
      <c r="B14" s="3"/>
      <c r="C14" s="3"/>
      <c r="D14" s="64" t="s">
        <v>214</v>
      </c>
      <c r="E14" s="3"/>
      <c r="F14" s="3"/>
      <c r="G14" s="67">
        <v>0</v>
      </c>
    </row>
    <row r="15" spans="1:7">
      <c r="A15" s="3"/>
      <c r="B15" s="3"/>
      <c r="C15" s="64" t="s">
        <v>215</v>
      </c>
      <c r="D15" s="3"/>
      <c r="E15" s="3"/>
      <c r="F15" s="3"/>
      <c r="G15" s="66">
        <f>ROUND(SUM(G10:G14),5)</f>
        <v>41651</v>
      </c>
    </row>
    <row r="16" spans="1:7">
      <c r="A16" s="3"/>
      <c r="B16" s="3"/>
      <c r="C16" s="64" t="s">
        <v>216</v>
      </c>
      <c r="D16" s="3"/>
      <c r="E16" s="3"/>
      <c r="F16" s="3"/>
      <c r="G16" s="58"/>
    </row>
    <row r="17" spans="1:7">
      <c r="A17" s="3"/>
      <c r="B17" s="3"/>
      <c r="C17" s="3"/>
      <c r="D17" s="64" t="s">
        <v>217</v>
      </c>
      <c r="E17" s="3"/>
      <c r="F17" s="3"/>
      <c r="G17" s="66">
        <v>308</v>
      </c>
    </row>
    <row r="18" spans="1:7">
      <c r="A18" s="3"/>
      <c r="B18" s="3"/>
      <c r="C18" s="3"/>
      <c r="D18" s="64" t="s">
        <v>218</v>
      </c>
      <c r="E18" s="3"/>
      <c r="F18" s="3"/>
      <c r="G18" s="66">
        <v>145</v>
      </c>
    </row>
    <row r="19" spans="1:7">
      <c r="A19" s="3"/>
      <c r="B19" s="3"/>
      <c r="C19" s="3"/>
      <c r="D19" s="64" t="s">
        <v>219</v>
      </c>
      <c r="E19" s="3"/>
      <c r="F19" s="3"/>
      <c r="G19" s="66">
        <v>0</v>
      </c>
    </row>
    <row r="20" spans="1:7" ht="13.5" thickBot="1">
      <c r="A20" s="3"/>
      <c r="B20" s="3"/>
      <c r="C20" s="3"/>
      <c r="D20" s="64" t="s">
        <v>220</v>
      </c>
      <c r="E20" s="3"/>
      <c r="F20" s="3"/>
      <c r="G20" s="67">
        <v>0</v>
      </c>
    </row>
    <row r="21" spans="1:7">
      <c r="A21" s="3"/>
      <c r="B21" s="3"/>
      <c r="C21" s="64" t="s">
        <v>221</v>
      </c>
      <c r="D21" s="3"/>
      <c r="E21" s="3"/>
      <c r="F21" s="3"/>
      <c r="G21" s="66">
        <f>ROUND(SUM(G16:G20),5)</f>
        <v>453</v>
      </c>
    </row>
    <row r="22" spans="1:7">
      <c r="A22" s="3"/>
      <c r="B22" s="3"/>
      <c r="C22" s="64" t="s">
        <v>4</v>
      </c>
      <c r="D22" s="3"/>
      <c r="E22" s="3"/>
      <c r="F22" s="3"/>
      <c r="G22" s="66">
        <v>1986</v>
      </c>
    </row>
    <row r="23" spans="1:7" s="14" customFormat="1">
      <c r="A23" s="3"/>
      <c r="B23" s="3"/>
      <c r="C23" s="64" t="s">
        <v>5</v>
      </c>
      <c r="D23" s="3"/>
      <c r="E23" s="3"/>
      <c r="F23" s="3"/>
      <c r="G23" s="58"/>
    </row>
    <row r="24" spans="1:7">
      <c r="A24" s="3"/>
      <c r="B24" s="3"/>
      <c r="C24" s="3"/>
      <c r="D24" s="64" t="s">
        <v>222</v>
      </c>
      <c r="E24" s="3"/>
      <c r="F24" s="3"/>
      <c r="G24" s="66">
        <v>0</v>
      </c>
    </row>
    <row r="25" spans="1:7" s="14" customFormat="1">
      <c r="A25" s="3"/>
      <c r="B25" s="3"/>
      <c r="C25" s="3"/>
      <c r="D25" s="64" t="s">
        <v>223</v>
      </c>
      <c r="E25" s="3"/>
      <c r="F25" s="3"/>
      <c r="G25" s="66">
        <v>0</v>
      </c>
    </row>
    <row r="26" spans="1:7" ht="13.5" thickBot="1">
      <c r="A26" s="3"/>
      <c r="B26" s="3"/>
      <c r="C26" s="3"/>
      <c r="D26" s="64" t="s">
        <v>224</v>
      </c>
      <c r="E26" s="3"/>
      <c r="F26" s="3"/>
      <c r="G26" s="67">
        <v>0</v>
      </c>
    </row>
    <row r="27" spans="1:7">
      <c r="A27" s="3"/>
      <c r="B27" s="3"/>
      <c r="C27" s="64" t="s">
        <v>225</v>
      </c>
      <c r="D27" s="3"/>
      <c r="E27" s="3"/>
      <c r="F27" s="3"/>
      <c r="G27" s="66">
        <f>ROUND(SUM(G23:G26),5)</f>
        <v>0</v>
      </c>
    </row>
    <row r="28" spans="1:7">
      <c r="A28" s="3"/>
      <c r="B28" s="3"/>
      <c r="C28" s="64" t="s">
        <v>6</v>
      </c>
      <c r="D28" s="3"/>
      <c r="E28" s="3"/>
      <c r="F28" s="3"/>
      <c r="G28" s="58"/>
    </row>
    <row r="29" spans="1:7">
      <c r="A29" s="3"/>
      <c r="B29" s="3"/>
      <c r="C29" s="3"/>
      <c r="D29" s="64" t="s">
        <v>226</v>
      </c>
      <c r="E29" s="3"/>
      <c r="F29" s="3"/>
      <c r="G29" s="66">
        <v>1</v>
      </c>
    </row>
    <row r="30" spans="1:7">
      <c r="A30" s="3"/>
      <c r="B30" s="3"/>
      <c r="C30" s="3"/>
      <c r="D30" s="64" t="s">
        <v>227</v>
      </c>
      <c r="E30" s="3"/>
      <c r="F30" s="3"/>
      <c r="G30" s="66">
        <v>0</v>
      </c>
    </row>
    <row r="31" spans="1:7" ht="13.5" thickBot="1">
      <c r="A31" s="3"/>
      <c r="B31" s="3"/>
      <c r="C31" s="3"/>
      <c r="D31" s="64" t="s">
        <v>228</v>
      </c>
      <c r="E31" s="3"/>
      <c r="F31" s="3"/>
      <c r="G31" s="67">
        <v>0</v>
      </c>
    </row>
    <row r="32" spans="1:7">
      <c r="A32" s="3"/>
      <c r="B32" s="3"/>
      <c r="C32" s="64" t="s">
        <v>229</v>
      </c>
      <c r="D32" s="3"/>
      <c r="E32" s="3"/>
      <c r="F32" s="3"/>
      <c r="G32" s="66">
        <f>ROUND(SUM(G28:G31),5)</f>
        <v>1</v>
      </c>
    </row>
    <row r="33" spans="1:7">
      <c r="A33" s="3"/>
      <c r="B33" s="3"/>
      <c r="C33" s="64" t="s">
        <v>7</v>
      </c>
      <c r="D33" s="3"/>
      <c r="E33" s="3"/>
      <c r="F33" s="3"/>
      <c r="G33" s="66">
        <v>0</v>
      </c>
    </row>
    <row r="34" spans="1:7">
      <c r="A34" s="3"/>
      <c r="B34" s="3"/>
      <c r="C34" s="64" t="s">
        <v>230</v>
      </c>
      <c r="D34" s="3"/>
      <c r="E34" s="3"/>
      <c r="F34" s="3"/>
      <c r="G34" s="58"/>
    </row>
    <row r="35" spans="1:7">
      <c r="A35" s="3"/>
      <c r="B35" s="3"/>
      <c r="C35" s="3"/>
      <c r="D35" s="64" t="s">
        <v>231</v>
      </c>
      <c r="E35" s="3"/>
      <c r="F35" s="3"/>
      <c r="G35" s="66">
        <v>0</v>
      </c>
    </row>
    <row r="36" spans="1:7">
      <c r="A36" s="3"/>
      <c r="B36" s="3"/>
      <c r="C36" s="3"/>
      <c r="D36" s="64" t="s">
        <v>446</v>
      </c>
      <c r="E36" s="3"/>
      <c r="F36" s="3"/>
      <c r="G36" s="66">
        <v>250</v>
      </c>
    </row>
    <row r="37" spans="1:7" ht="13.5" thickBot="1">
      <c r="A37" s="3"/>
      <c r="B37" s="3"/>
      <c r="C37" s="3"/>
      <c r="D37" s="64" t="s">
        <v>232</v>
      </c>
      <c r="E37" s="3"/>
      <c r="F37" s="3"/>
      <c r="G37" s="66">
        <v>0</v>
      </c>
    </row>
    <row r="38" spans="1:7" ht="13.5" thickBot="1">
      <c r="A38" s="3"/>
      <c r="B38" s="3"/>
      <c r="C38" s="64" t="s">
        <v>233</v>
      </c>
      <c r="D38" s="3"/>
      <c r="E38" s="3"/>
      <c r="F38" s="3"/>
      <c r="G38" s="69">
        <f>ROUND(SUM(G34:G37),5)</f>
        <v>250</v>
      </c>
    </row>
    <row r="39" spans="1:7">
      <c r="A39" s="3"/>
      <c r="B39" s="64" t="s">
        <v>8</v>
      </c>
      <c r="C39" s="3"/>
      <c r="D39" s="3"/>
      <c r="E39" s="3"/>
      <c r="F39" s="3"/>
      <c r="G39" s="66">
        <f>ROUND(G3+G9+G15+SUM(G21:G22)+G27+SUM(G32:G33)+G38,5)</f>
        <v>53148</v>
      </c>
    </row>
    <row r="40" spans="1:7">
      <c r="A40" s="3"/>
      <c r="B40" s="64" t="s">
        <v>9</v>
      </c>
      <c r="C40" s="3"/>
      <c r="D40" s="3"/>
      <c r="E40" s="3"/>
      <c r="F40" s="3"/>
      <c r="G40" s="58"/>
    </row>
    <row r="41" spans="1:7">
      <c r="A41" s="3"/>
      <c r="B41" s="3"/>
      <c r="C41" s="64" t="s">
        <v>10</v>
      </c>
      <c r="D41" s="3"/>
      <c r="E41" s="3"/>
      <c r="F41" s="3"/>
      <c r="G41" s="58"/>
    </row>
    <row r="42" spans="1:7">
      <c r="A42" s="3"/>
      <c r="B42" s="3"/>
      <c r="C42" s="3"/>
      <c r="D42" s="64" t="s">
        <v>234</v>
      </c>
      <c r="E42" s="3"/>
      <c r="F42" s="3"/>
      <c r="G42" s="66">
        <v>1169</v>
      </c>
    </row>
    <row r="43" spans="1:7">
      <c r="A43" s="3"/>
      <c r="B43" s="3"/>
      <c r="C43" s="3"/>
      <c r="D43" s="64" t="s">
        <v>235</v>
      </c>
      <c r="E43" s="3"/>
      <c r="F43" s="3"/>
      <c r="G43" s="66">
        <v>0</v>
      </c>
    </row>
    <row r="44" spans="1:7">
      <c r="A44" s="3"/>
      <c r="B44" s="3"/>
      <c r="C44" s="3"/>
      <c r="D44" s="64" t="s">
        <v>236</v>
      </c>
      <c r="E44" s="3"/>
      <c r="F44" s="3"/>
      <c r="G44" s="58"/>
    </row>
    <row r="45" spans="1:7">
      <c r="A45" s="3"/>
      <c r="B45" s="3"/>
      <c r="C45" s="3"/>
      <c r="D45" s="3"/>
      <c r="E45" s="64" t="s">
        <v>237</v>
      </c>
      <c r="F45" s="3"/>
      <c r="G45" s="66">
        <v>0</v>
      </c>
    </row>
    <row r="46" spans="1:7">
      <c r="A46" s="3"/>
      <c r="B46" s="3"/>
      <c r="C46" s="3"/>
      <c r="D46" s="3"/>
      <c r="E46" s="64" t="s">
        <v>238</v>
      </c>
      <c r="F46" s="3"/>
      <c r="G46" s="66">
        <v>0</v>
      </c>
    </row>
    <row r="47" spans="1:7">
      <c r="A47" s="3"/>
      <c r="B47" s="3"/>
      <c r="C47" s="3"/>
      <c r="D47" s="3"/>
      <c r="E47" s="64" t="s">
        <v>239</v>
      </c>
      <c r="F47" s="3"/>
      <c r="G47" s="66">
        <v>0</v>
      </c>
    </row>
    <row r="48" spans="1:7">
      <c r="A48" s="3"/>
      <c r="B48" s="3"/>
      <c r="C48" s="3"/>
      <c r="D48" s="3"/>
      <c r="E48" s="64" t="s">
        <v>240</v>
      </c>
      <c r="F48" s="3"/>
      <c r="G48" s="66">
        <v>0</v>
      </c>
    </row>
    <row r="49" spans="1:7">
      <c r="A49" s="3"/>
      <c r="B49" s="3"/>
      <c r="C49" s="3"/>
      <c r="D49" s="3"/>
      <c r="E49" s="64" t="s">
        <v>241</v>
      </c>
      <c r="F49" s="3"/>
      <c r="G49" s="66">
        <v>0</v>
      </c>
    </row>
    <row r="50" spans="1:7">
      <c r="A50" s="3"/>
      <c r="B50" s="3"/>
      <c r="C50" s="3"/>
      <c r="D50" s="3"/>
      <c r="E50" s="64" t="s">
        <v>242</v>
      </c>
      <c r="F50" s="3"/>
      <c r="G50" s="66">
        <v>0</v>
      </c>
    </row>
    <row r="51" spans="1:7">
      <c r="A51" s="3"/>
      <c r="B51" s="3"/>
      <c r="C51" s="3"/>
      <c r="D51" s="3"/>
      <c r="E51" s="64" t="s">
        <v>243</v>
      </c>
      <c r="F51" s="3"/>
      <c r="G51" s="66">
        <v>0</v>
      </c>
    </row>
    <row r="52" spans="1:7" ht="13.5" thickBot="1">
      <c r="A52" s="3"/>
      <c r="B52" s="3"/>
      <c r="C52" s="3"/>
      <c r="D52" s="3"/>
      <c r="E52" s="64" t="s">
        <v>244</v>
      </c>
      <c r="F52" s="3"/>
      <c r="G52" s="67">
        <v>0</v>
      </c>
    </row>
    <row r="53" spans="1:7">
      <c r="A53" s="3"/>
      <c r="B53" s="3"/>
      <c r="C53" s="3"/>
      <c r="D53" s="64" t="s">
        <v>245</v>
      </c>
      <c r="E53" s="3"/>
      <c r="F53" s="3"/>
      <c r="G53" s="66">
        <f>ROUND(SUM(G44:G52),5)</f>
        <v>0</v>
      </c>
    </row>
    <row r="54" spans="1:7">
      <c r="A54" s="3"/>
      <c r="B54" s="3"/>
      <c r="C54" s="3"/>
      <c r="D54" s="64" t="s">
        <v>246</v>
      </c>
      <c r="E54" s="3"/>
      <c r="F54" s="3"/>
      <c r="G54" s="66">
        <v>0</v>
      </c>
    </row>
    <row r="55" spans="1:7">
      <c r="A55" s="3"/>
      <c r="B55" s="3"/>
      <c r="C55" s="3"/>
      <c r="D55" s="64" t="s">
        <v>247</v>
      </c>
      <c r="E55" s="3"/>
      <c r="F55" s="3"/>
      <c r="G55" s="66">
        <v>0</v>
      </c>
    </row>
    <row r="56" spans="1:7">
      <c r="A56" s="3"/>
      <c r="B56" s="3"/>
      <c r="C56" s="3"/>
      <c r="D56" s="64" t="s">
        <v>248</v>
      </c>
      <c r="E56" s="3"/>
      <c r="F56" s="3"/>
      <c r="G56" s="66">
        <v>0</v>
      </c>
    </row>
    <row r="57" spans="1:7" ht="13.5" thickBot="1">
      <c r="A57" s="3"/>
      <c r="B57" s="3"/>
      <c r="C57" s="3"/>
      <c r="D57" s="64" t="s">
        <v>249</v>
      </c>
      <c r="E57" s="3"/>
      <c r="F57" s="3"/>
      <c r="G57" s="67">
        <v>0</v>
      </c>
    </row>
    <row r="58" spans="1:7">
      <c r="A58" s="3"/>
      <c r="B58" s="3"/>
      <c r="C58" s="64" t="s">
        <v>250</v>
      </c>
      <c r="D58" s="3"/>
      <c r="E58" s="3"/>
      <c r="F58" s="3"/>
      <c r="G58" s="66">
        <f>ROUND(SUM(G41:G43)+SUM(G53:G57),5)</f>
        <v>1169</v>
      </c>
    </row>
    <row r="59" spans="1:7">
      <c r="A59" s="3"/>
      <c r="B59" s="3"/>
      <c r="C59" s="64" t="s">
        <v>11</v>
      </c>
      <c r="D59" s="3"/>
      <c r="E59" s="3"/>
      <c r="F59" s="3"/>
      <c r="G59" s="58"/>
    </row>
    <row r="60" spans="1:7">
      <c r="A60" s="3"/>
      <c r="B60" s="3"/>
      <c r="C60" s="3"/>
      <c r="D60" s="64" t="s">
        <v>251</v>
      </c>
      <c r="E60" s="3"/>
      <c r="F60" s="3"/>
      <c r="G60" s="58"/>
    </row>
    <row r="61" spans="1:7">
      <c r="A61" s="3"/>
      <c r="B61" s="3"/>
      <c r="C61" s="3"/>
      <c r="D61" s="3"/>
      <c r="E61" s="64" t="s">
        <v>252</v>
      </c>
      <c r="F61" s="3"/>
      <c r="G61" s="66">
        <v>0</v>
      </c>
    </row>
    <row r="62" spans="1:7">
      <c r="A62" s="3"/>
      <c r="B62" s="3"/>
      <c r="C62" s="3"/>
      <c r="D62" s="3"/>
      <c r="E62" s="64" t="s">
        <v>253</v>
      </c>
      <c r="F62" s="3"/>
      <c r="G62" s="66">
        <v>0</v>
      </c>
    </row>
    <row r="63" spans="1:7">
      <c r="A63" s="3"/>
      <c r="B63" s="3"/>
      <c r="C63" s="3"/>
      <c r="D63" s="3"/>
      <c r="E63" s="64" t="s">
        <v>254</v>
      </c>
      <c r="F63" s="3"/>
      <c r="G63" s="66">
        <v>0</v>
      </c>
    </row>
    <row r="64" spans="1:7">
      <c r="A64" s="3"/>
      <c r="B64" s="3"/>
      <c r="C64" s="3"/>
      <c r="D64" s="3"/>
      <c r="E64" s="64" t="s">
        <v>255</v>
      </c>
      <c r="F64" s="3"/>
      <c r="G64" s="66">
        <v>0</v>
      </c>
    </row>
    <row r="65" spans="1:7">
      <c r="A65" s="3"/>
      <c r="B65" s="3"/>
      <c r="C65" s="3"/>
      <c r="D65" s="3"/>
      <c r="E65" s="64" t="s">
        <v>256</v>
      </c>
      <c r="F65" s="3"/>
      <c r="G65" s="66">
        <v>0</v>
      </c>
    </row>
    <row r="66" spans="1:7" ht="13.5" thickBot="1">
      <c r="A66" s="3"/>
      <c r="B66" s="3"/>
      <c r="C66" s="3"/>
      <c r="D66" s="3"/>
      <c r="E66" s="64" t="s">
        <v>257</v>
      </c>
      <c r="F66" s="3"/>
      <c r="G66" s="67">
        <v>0</v>
      </c>
    </row>
    <row r="67" spans="1:7">
      <c r="A67" s="3"/>
      <c r="B67" s="3"/>
      <c r="C67" s="3"/>
      <c r="D67" s="64" t="s">
        <v>258</v>
      </c>
      <c r="E67" s="3"/>
      <c r="F67" s="3"/>
      <c r="G67" s="66">
        <f>ROUND(SUM(G60:G66),5)</f>
        <v>0</v>
      </c>
    </row>
    <row r="68" spans="1:7">
      <c r="A68" s="3"/>
      <c r="B68" s="3"/>
      <c r="C68" s="3"/>
      <c r="D68" s="64" t="s">
        <v>259</v>
      </c>
      <c r="E68" s="3"/>
      <c r="F68" s="3"/>
      <c r="G68" s="66">
        <v>0</v>
      </c>
    </row>
    <row r="69" spans="1:7">
      <c r="A69" s="3"/>
      <c r="B69" s="3"/>
      <c r="C69" s="3"/>
      <c r="D69" s="64" t="s">
        <v>260</v>
      </c>
      <c r="E69" s="3"/>
      <c r="F69" s="3"/>
      <c r="G69" s="66">
        <v>0</v>
      </c>
    </row>
    <row r="70" spans="1:7">
      <c r="A70" s="3"/>
      <c r="B70" s="3"/>
      <c r="C70" s="3"/>
      <c r="D70" s="64" t="s">
        <v>261</v>
      </c>
      <c r="E70" s="3"/>
      <c r="F70" s="3"/>
      <c r="G70" s="66">
        <v>0</v>
      </c>
    </row>
    <row r="71" spans="1:7">
      <c r="A71" s="3"/>
      <c r="B71" s="3"/>
      <c r="C71" s="3"/>
      <c r="D71" s="64" t="s">
        <v>262</v>
      </c>
      <c r="E71" s="3"/>
      <c r="F71" s="3"/>
      <c r="G71" s="66">
        <v>0</v>
      </c>
    </row>
    <row r="72" spans="1:7">
      <c r="A72" s="3"/>
      <c r="B72" s="3"/>
      <c r="C72" s="3"/>
      <c r="D72" s="64" t="s">
        <v>263</v>
      </c>
      <c r="E72" s="3"/>
      <c r="F72" s="3"/>
      <c r="G72" s="66">
        <v>0</v>
      </c>
    </row>
    <row r="73" spans="1:7">
      <c r="A73" s="3"/>
      <c r="B73" s="3"/>
      <c r="C73" s="3"/>
      <c r="D73" s="64" t="s">
        <v>264</v>
      </c>
      <c r="E73" s="3"/>
      <c r="F73" s="3"/>
      <c r="G73" s="66">
        <v>0</v>
      </c>
    </row>
    <row r="74" spans="1:7" ht="13.5" thickBot="1">
      <c r="A74" s="3"/>
      <c r="B74" s="3"/>
      <c r="C74" s="3"/>
      <c r="D74" s="64" t="s">
        <v>265</v>
      </c>
      <c r="E74" s="3"/>
      <c r="F74" s="3"/>
      <c r="G74" s="67">
        <v>0</v>
      </c>
    </row>
    <row r="75" spans="1:7">
      <c r="A75" s="3"/>
      <c r="B75" s="3"/>
      <c r="C75" s="64" t="s">
        <v>266</v>
      </c>
      <c r="D75" s="3"/>
      <c r="E75" s="3"/>
      <c r="F75" s="3"/>
      <c r="G75" s="66">
        <f>ROUND(G59+SUM(G67:G74),5)</f>
        <v>0</v>
      </c>
    </row>
    <row r="76" spans="1:7">
      <c r="A76" s="3"/>
      <c r="B76" s="3"/>
      <c r="C76" s="64" t="s">
        <v>267</v>
      </c>
      <c r="D76" s="3"/>
      <c r="E76" s="3"/>
      <c r="F76" s="3"/>
      <c r="G76" s="58"/>
    </row>
    <row r="77" spans="1:7">
      <c r="A77" s="3"/>
      <c r="B77" s="3"/>
      <c r="C77" s="3"/>
      <c r="D77" s="64" t="s">
        <v>268</v>
      </c>
      <c r="E77" s="3"/>
      <c r="F77" s="3"/>
      <c r="G77" s="66">
        <v>0</v>
      </c>
    </row>
    <row r="78" spans="1:7">
      <c r="A78" s="3"/>
      <c r="B78" s="3"/>
      <c r="C78" s="3"/>
      <c r="D78" s="64" t="s">
        <v>269</v>
      </c>
      <c r="E78" s="3"/>
      <c r="F78" s="3"/>
      <c r="G78" s="66">
        <v>0</v>
      </c>
    </row>
    <row r="79" spans="1:7">
      <c r="A79" s="3"/>
      <c r="B79" s="3"/>
      <c r="C79" s="3"/>
      <c r="D79" s="64" t="s">
        <v>271</v>
      </c>
      <c r="E79" s="3"/>
      <c r="F79" s="3"/>
      <c r="G79" s="66">
        <v>0</v>
      </c>
    </row>
    <row r="80" spans="1:7">
      <c r="A80" s="3"/>
      <c r="B80" s="3"/>
      <c r="C80" s="3"/>
      <c r="D80" s="64" t="s">
        <v>270</v>
      </c>
      <c r="E80" s="3"/>
      <c r="F80" s="3"/>
      <c r="G80" s="66">
        <v>0</v>
      </c>
    </row>
    <row r="81" spans="1:7" ht="13.5" thickBot="1">
      <c r="A81" s="3"/>
      <c r="B81" s="3"/>
      <c r="C81" s="3"/>
      <c r="D81" s="64" t="s">
        <v>272</v>
      </c>
      <c r="E81" s="3"/>
      <c r="F81" s="3"/>
      <c r="G81" s="67">
        <v>0</v>
      </c>
    </row>
    <row r="82" spans="1:7">
      <c r="A82" s="3"/>
      <c r="B82" s="3"/>
      <c r="C82" s="64" t="s">
        <v>273</v>
      </c>
      <c r="D82" s="3"/>
      <c r="E82" s="3"/>
      <c r="F82" s="3"/>
      <c r="G82" s="66">
        <f>ROUND(SUM(G76:G81),5)</f>
        <v>0</v>
      </c>
    </row>
    <row r="83" spans="1:7">
      <c r="A83" s="3"/>
      <c r="B83" s="3"/>
      <c r="C83" s="64" t="s">
        <v>13</v>
      </c>
      <c r="D83" s="3"/>
      <c r="E83" s="3"/>
      <c r="F83" s="3"/>
      <c r="G83" s="58"/>
    </row>
    <row r="84" spans="1:7">
      <c r="A84" s="3"/>
      <c r="B84" s="3"/>
      <c r="C84" s="3"/>
      <c r="D84" s="64" t="s">
        <v>274</v>
      </c>
      <c r="E84" s="3"/>
      <c r="F84" s="3"/>
      <c r="G84" s="58"/>
    </row>
    <row r="85" spans="1:7">
      <c r="A85" s="3"/>
      <c r="B85" s="3"/>
      <c r="C85" s="3"/>
      <c r="D85" s="3"/>
      <c r="E85" s="64" t="s">
        <v>275</v>
      </c>
      <c r="F85" s="3"/>
      <c r="G85" s="66">
        <v>9818</v>
      </c>
    </row>
    <row r="86" spans="1:7">
      <c r="A86" s="3"/>
      <c r="B86" s="3"/>
      <c r="C86" s="3"/>
      <c r="D86" s="3"/>
      <c r="E86" s="64" t="s">
        <v>276</v>
      </c>
      <c r="F86" s="3"/>
      <c r="G86" s="66">
        <v>14907</v>
      </c>
    </row>
    <row r="87" spans="1:7">
      <c r="A87" s="3"/>
      <c r="B87" s="3"/>
      <c r="C87" s="3"/>
      <c r="D87" s="3"/>
      <c r="E87" s="64" t="s">
        <v>277</v>
      </c>
      <c r="F87" s="3"/>
      <c r="G87" s="66">
        <v>250</v>
      </c>
    </row>
    <row r="88" spans="1:7" ht="13.5" thickBot="1">
      <c r="A88" s="3"/>
      <c r="B88" s="3"/>
      <c r="C88" s="3"/>
      <c r="D88" s="3"/>
      <c r="E88" s="64" t="s">
        <v>278</v>
      </c>
      <c r="F88" s="3"/>
      <c r="G88" s="67">
        <v>0</v>
      </c>
    </row>
    <row r="89" spans="1:7">
      <c r="A89" s="3"/>
      <c r="B89" s="3"/>
      <c r="C89" s="3"/>
      <c r="D89" s="64" t="s">
        <v>279</v>
      </c>
      <c r="E89" s="3"/>
      <c r="F89" s="3"/>
      <c r="G89" s="66">
        <f>ROUND(SUM(G84:G88),5)</f>
        <v>24975</v>
      </c>
    </row>
    <row r="90" spans="1:7">
      <c r="A90" s="3"/>
      <c r="B90" s="3"/>
      <c r="C90" s="3"/>
      <c r="D90" s="64" t="s">
        <v>280</v>
      </c>
      <c r="E90" s="3"/>
      <c r="F90" s="3"/>
      <c r="G90" s="66">
        <v>1217</v>
      </c>
    </row>
    <row r="91" spans="1:7">
      <c r="A91" s="3"/>
      <c r="B91" s="3"/>
      <c r="C91" s="3"/>
      <c r="D91" s="64" t="s">
        <v>281</v>
      </c>
      <c r="E91" s="3"/>
      <c r="F91" s="3"/>
      <c r="G91" s="58"/>
    </row>
    <row r="92" spans="1:7">
      <c r="A92" s="3"/>
      <c r="B92" s="3"/>
      <c r="C92" s="3"/>
      <c r="D92" s="3"/>
      <c r="E92" s="64" t="s">
        <v>282</v>
      </c>
      <c r="F92" s="3"/>
      <c r="G92" s="66">
        <v>1755</v>
      </c>
    </row>
    <row r="93" spans="1:7">
      <c r="A93" s="3"/>
      <c r="B93" s="3"/>
      <c r="C93" s="3"/>
      <c r="D93" s="3"/>
      <c r="E93" s="64" t="s">
        <v>283</v>
      </c>
      <c r="F93" s="3"/>
      <c r="G93" s="66">
        <v>973</v>
      </c>
    </row>
    <row r="94" spans="1:7" ht="13.5" thickBot="1">
      <c r="A94" s="3"/>
      <c r="B94" s="3"/>
      <c r="C94" s="3"/>
      <c r="D94" s="3"/>
      <c r="E94" s="64" t="s">
        <v>284</v>
      </c>
      <c r="F94" s="3"/>
      <c r="G94" s="67">
        <v>0</v>
      </c>
    </row>
    <row r="95" spans="1:7">
      <c r="A95" s="3"/>
      <c r="B95" s="3"/>
      <c r="C95" s="3"/>
      <c r="D95" s="64" t="s">
        <v>285</v>
      </c>
      <c r="E95" s="3"/>
      <c r="F95" s="3"/>
      <c r="G95" s="66">
        <f>ROUND(SUM(G91:G94),5)</f>
        <v>2728</v>
      </c>
    </row>
    <row r="96" spans="1:7">
      <c r="A96" s="3"/>
      <c r="B96" s="3"/>
      <c r="C96" s="3"/>
      <c r="D96" s="64" t="s">
        <v>286</v>
      </c>
      <c r="E96" s="3"/>
      <c r="F96" s="3"/>
      <c r="G96" s="58"/>
    </row>
    <row r="97" spans="1:7">
      <c r="A97" s="3"/>
      <c r="B97" s="3"/>
      <c r="C97" s="3"/>
      <c r="D97" s="3"/>
      <c r="E97" s="64" t="s">
        <v>287</v>
      </c>
      <c r="F97" s="3"/>
      <c r="G97" s="66">
        <v>0</v>
      </c>
    </row>
    <row r="98" spans="1:7">
      <c r="A98" s="3"/>
      <c r="B98" s="3"/>
      <c r="C98" s="3"/>
      <c r="D98" s="3"/>
      <c r="E98" s="64" t="s">
        <v>288</v>
      </c>
      <c r="F98" s="3"/>
      <c r="G98" s="66">
        <v>0</v>
      </c>
    </row>
    <row r="99" spans="1:7" ht="13.5" thickBot="1">
      <c r="A99" s="3"/>
      <c r="B99" s="3"/>
      <c r="C99" s="3"/>
      <c r="D99" s="3"/>
      <c r="E99" s="64" t="s">
        <v>289</v>
      </c>
      <c r="F99" s="3"/>
      <c r="G99" s="67">
        <v>0</v>
      </c>
    </row>
    <row r="100" spans="1:7">
      <c r="A100" s="3"/>
      <c r="B100" s="3"/>
      <c r="C100" s="3"/>
      <c r="D100" s="64" t="s">
        <v>290</v>
      </c>
      <c r="E100" s="3"/>
      <c r="F100" s="3"/>
      <c r="G100" s="66">
        <f>ROUND(SUM(G96:G99),5)</f>
        <v>0</v>
      </c>
    </row>
    <row r="101" spans="1:7">
      <c r="A101" s="3"/>
      <c r="B101" s="3"/>
      <c r="C101" s="3"/>
      <c r="D101" s="64" t="s">
        <v>291</v>
      </c>
      <c r="E101" s="3"/>
      <c r="F101" s="3"/>
      <c r="G101" s="58"/>
    </row>
    <row r="102" spans="1:7">
      <c r="A102" s="3"/>
      <c r="B102" s="3"/>
      <c r="C102" s="3"/>
      <c r="D102" s="3"/>
      <c r="E102" s="64" t="s">
        <v>292</v>
      </c>
      <c r="F102" s="3"/>
      <c r="G102" s="58"/>
    </row>
    <row r="103" spans="1:7">
      <c r="A103" s="3"/>
      <c r="B103" s="3"/>
      <c r="C103" s="3"/>
      <c r="D103" s="3"/>
      <c r="E103" s="3"/>
      <c r="F103" s="64" t="s">
        <v>293</v>
      </c>
      <c r="G103" s="66">
        <v>0</v>
      </c>
    </row>
    <row r="104" spans="1:7">
      <c r="A104" s="3"/>
      <c r="B104" s="3"/>
      <c r="C104" s="3"/>
      <c r="D104" s="3"/>
      <c r="E104" s="3"/>
      <c r="F104" s="64" t="s">
        <v>294</v>
      </c>
      <c r="G104" s="66">
        <v>0</v>
      </c>
    </row>
    <row r="105" spans="1:7" ht="13.5" thickBot="1">
      <c r="A105" s="3"/>
      <c r="B105" s="3"/>
      <c r="C105" s="3"/>
      <c r="D105" s="3"/>
      <c r="E105" s="3"/>
      <c r="F105" s="64" t="s">
        <v>295</v>
      </c>
      <c r="G105" s="67">
        <v>0</v>
      </c>
    </row>
    <row r="106" spans="1:7">
      <c r="A106" s="3"/>
      <c r="B106" s="3"/>
      <c r="C106" s="3"/>
      <c r="D106" s="3"/>
      <c r="E106" s="64" t="s">
        <v>296</v>
      </c>
      <c r="F106" s="3"/>
      <c r="G106" s="66">
        <f>ROUND(SUM(G102:G105),5)</f>
        <v>0</v>
      </c>
    </row>
    <row r="107" spans="1:7">
      <c r="A107" s="3"/>
      <c r="B107" s="3"/>
      <c r="C107" s="3"/>
      <c r="D107" s="3"/>
      <c r="E107" s="64" t="s">
        <v>297</v>
      </c>
      <c r="F107" s="3"/>
      <c r="G107" s="58"/>
    </row>
    <row r="108" spans="1:7">
      <c r="A108" s="3"/>
      <c r="B108" s="3"/>
      <c r="C108" s="3"/>
      <c r="D108" s="3"/>
      <c r="E108" s="3"/>
      <c r="F108" s="64" t="s">
        <v>298</v>
      </c>
      <c r="G108" s="66">
        <v>0</v>
      </c>
    </row>
    <row r="109" spans="1:7">
      <c r="A109" s="3"/>
      <c r="B109" s="3"/>
      <c r="C109" s="3"/>
      <c r="D109" s="3"/>
      <c r="E109" s="3"/>
      <c r="F109" s="64" t="s">
        <v>299</v>
      </c>
      <c r="G109" s="66">
        <v>0</v>
      </c>
    </row>
    <row r="110" spans="1:7" ht="13.5" thickBot="1">
      <c r="A110" s="3"/>
      <c r="B110" s="3"/>
      <c r="C110" s="3"/>
      <c r="D110" s="3"/>
      <c r="E110" s="3"/>
      <c r="F110" s="64" t="s">
        <v>300</v>
      </c>
      <c r="G110" s="67">
        <v>0</v>
      </c>
    </row>
    <row r="111" spans="1:7">
      <c r="A111" s="3"/>
      <c r="B111" s="3"/>
      <c r="C111" s="3"/>
      <c r="D111" s="3"/>
      <c r="E111" s="64" t="s">
        <v>301</v>
      </c>
      <c r="F111" s="3"/>
      <c r="G111" s="66">
        <f>ROUND(SUM(G107:G110),5)</f>
        <v>0</v>
      </c>
    </row>
    <row r="112" spans="1:7">
      <c r="A112" s="3"/>
      <c r="B112" s="3"/>
      <c r="C112" s="3"/>
      <c r="D112" s="3"/>
      <c r="E112" s="64" t="s">
        <v>302</v>
      </c>
      <c r="F112" s="3"/>
      <c r="G112" s="58"/>
    </row>
    <row r="113" spans="1:7">
      <c r="A113" s="3"/>
      <c r="B113" s="3"/>
      <c r="C113" s="3"/>
      <c r="D113" s="3"/>
      <c r="E113" s="3"/>
      <c r="F113" s="64" t="s">
        <v>303</v>
      </c>
      <c r="G113" s="66">
        <v>0</v>
      </c>
    </row>
    <row r="114" spans="1:7">
      <c r="A114" s="3"/>
      <c r="B114" s="3"/>
      <c r="C114" s="3"/>
      <c r="D114" s="3"/>
      <c r="E114" s="3"/>
      <c r="F114" s="64" t="s">
        <v>304</v>
      </c>
      <c r="G114" s="66">
        <v>0</v>
      </c>
    </row>
    <row r="115" spans="1:7" ht="13.5" thickBot="1">
      <c r="A115" s="3"/>
      <c r="B115" s="3"/>
      <c r="C115" s="3"/>
      <c r="D115" s="3"/>
      <c r="E115" s="3"/>
      <c r="F115" s="64" t="s">
        <v>305</v>
      </c>
      <c r="G115" s="67">
        <v>0</v>
      </c>
    </row>
    <row r="116" spans="1:7">
      <c r="A116" s="3"/>
      <c r="B116" s="3"/>
      <c r="C116" s="3"/>
      <c r="D116" s="3"/>
      <c r="E116" s="64" t="s">
        <v>306</v>
      </c>
      <c r="F116" s="3"/>
      <c r="G116" s="66">
        <f>ROUND(SUM(G112:G115),5)</f>
        <v>0</v>
      </c>
    </row>
    <row r="117" spans="1:7">
      <c r="A117" s="3"/>
      <c r="B117" s="3"/>
      <c r="C117" s="3"/>
      <c r="D117" s="3"/>
      <c r="E117" s="64" t="s">
        <v>307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308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309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310</v>
      </c>
      <c r="F120" s="3"/>
      <c r="G120" s="66">
        <v>25</v>
      </c>
    </row>
    <row r="121" spans="1:7">
      <c r="A121" s="3"/>
      <c r="B121" s="3"/>
      <c r="C121" s="3"/>
      <c r="D121" s="3"/>
      <c r="E121" s="64" t="s">
        <v>311</v>
      </c>
      <c r="F121" s="3"/>
      <c r="G121" s="66">
        <v>0</v>
      </c>
    </row>
    <row r="122" spans="1:7">
      <c r="A122" s="3"/>
      <c r="B122" s="3"/>
      <c r="C122" s="3"/>
      <c r="D122" s="3"/>
      <c r="E122" s="64" t="s">
        <v>312</v>
      </c>
      <c r="F122" s="3"/>
      <c r="G122" s="66">
        <v>0</v>
      </c>
    </row>
    <row r="123" spans="1:7" ht="13.5" thickBot="1">
      <c r="A123" s="3"/>
      <c r="B123" s="3"/>
      <c r="C123" s="3"/>
      <c r="D123" s="3"/>
      <c r="E123" s="64" t="s">
        <v>313</v>
      </c>
      <c r="F123" s="3"/>
      <c r="G123" s="67">
        <v>0</v>
      </c>
    </row>
    <row r="124" spans="1:7">
      <c r="A124" s="3"/>
      <c r="B124" s="3"/>
      <c r="C124" s="3"/>
      <c r="D124" s="64" t="s">
        <v>314</v>
      </c>
      <c r="E124" s="3"/>
      <c r="F124" s="3"/>
      <c r="G124" s="66">
        <f>ROUND(G101+G106+G111+SUM(G116:G123),5)</f>
        <v>25</v>
      </c>
    </row>
    <row r="125" spans="1:7">
      <c r="A125" s="3"/>
      <c r="B125" s="3"/>
      <c r="C125" s="3"/>
      <c r="D125" s="64" t="s">
        <v>438</v>
      </c>
      <c r="E125" s="3"/>
      <c r="F125" s="3"/>
      <c r="G125" s="66">
        <v>0</v>
      </c>
    </row>
    <row r="126" spans="1:7">
      <c r="A126" s="3"/>
      <c r="B126" s="3"/>
      <c r="C126" s="3"/>
      <c r="D126" s="64" t="s">
        <v>315</v>
      </c>
      <c r="E126" s="3"/>
      <c r="F126" s="3"/>
      <c r="G126" s="66">
        <v>0</v>
      </c>
    </row>
    <row r="127" spans="1:7" ht="13.5" thickBot="1">
      <c r="A127" s="3"/>
      <c r="B127" s="3"/>
      <c r="C127" s="3"/>
      <c r="D127" s="64" t="s">
        <v>316</v>
      </c>
      <c r="E127" s="3"/>
      <c r="F127" s="3"/>
      <c r="G127" s="67">
        <v>0</v>
      </c>
    </row>
    <row r="128" spans="1:7">
      <c r="A128" s="3"/>
      <c r="B128" s="3"/>
      <c r="C128" s="64" t="s">
        <v>317</v>
      </c>
      <c r="D128" s="3"/>
      <c r="E128" s="3"/>
      <c r="F128" s="3"/>
      <c r="G128" s="66">
        <f>ROUND(G83+SUM(G89:G90)+G95+G100+SUM(G124:G127),5)</f>
        <v>28945</v>
      </c>
    </row>
    <row r="129" spans="1:7">
      <c r="A129" s="3"/>
      <c r="B129" s="3"/>
      <c r="C129" s="64" t="s">
        <v>14</v>
      </c>
      <c r="D129" s="3"/>
      <c r="E129" s="3"/>
      <c r="F129" s="3"/>
      <c r="G129" s="58"/>
    </row>
    <row r="130" spans="1:7">
      <c r="A130" s="3"/>
      <c r="B130" s="3"/>
      <c r="C130" s="3"/>
      <c r="D130" s="64" t="s">
        <v>318</v>
      </c>
      <c r="E130" s="3"/>
      <c r="F130" s="3"/>
      <c r="G130" s="58"/>
    </row>
    <row r="131" spans="1:7">
      <c r="A131" s="3"/>
      <c r="B131" s="3"/>
      <c r="C131" s="3"/>
      <c r="D131" s="3"/>
      <c r="E131" s="64" t="s">
        <v>319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320</v>
      </c>
      <c r="F132" s="3"/>
      <c r="G132" s="66">
        <v>0</v>
      </c>
    </row>
    <row r="133" spans="1:7">
      <c r="A133" s="3"/>
      <c r="B133" s="3"/>
      <c r="C133" s="3"/>
      <c r="D133" s="3"/>
      <c r="E133" s="64" t="s">
        <v>321</v>
      </c>
      <c r="F133" s="3"/>
      <c r="G133" s="66">
        <v>0</v>
      </c>
    </row>
    <row r="134" spans="1:7" ht="13.5" thickBot="1">
      <c r="A134" s="3"/>
      <c r="B134" s="3"/>
      <c r="C134" s="3"/>
      <c r="D134" s="3"/>
      <c r="E134" s="64" t="s">
        <v>322</v>
      </c>
      <c r="F134" s="3"/>
      <c r="G134" s="67">
        <v>0</v>
      </c>
    </row>
    <row r="135" spans="1:7">
      <c r="A135" s="3"/>
      <c r="B135" s="3"/>
      <c r="C135" s="3"/>
      <c r="D135" s="64" t="s">
        <v>323</v>
      </c>
      <c r="E135" s="3"/>
      <c r="F135" s="3"/>
      <c r="G135" s="66">
        <f>ROUND(SUM(G130:G134),5)</f>
        <v>0</v>
      </c>
    </row>
    <row r="136" spans="1:7">
      <c r="A136" s="3"/>
      <c r="B136" s="3"/>
      <c r="C136" s="3"/>
      <c r="D136" s="64" t="s">
        <v>324</v>
      </c>
      <c r="E136" s="3"/>
      <c r="F136" s="3"/>
      <c r="G136" s="58"/>
    </row>
    <row r="137" spans="1:7">
      <c r="A137" s="3"/>
      <c r="B137" s="3"/>
      <c r="C137" s="3"/>
      <c r="D137" s="3"/>
      <c r="E137" s="64" t="s">
        <v>325</v>
      </c>
      <c r="F137" s="3"/>
      <c r="G137" s="66">
        <v>0</v>
      </c>
    </row>
    <row r="138" spans="1:7">
      <c r="A138" s="3"/>
      <c r="B138" s="3"/>
      <c r="C138" s="3"/>
      <c r="D138" s="3"/>
      <c r="E138" s="64" t="s">
        <v>326</v>
      </c>
      <c r="F138" s="3"/>
      <c r="G138" s="66">
        <v>0</v>
      </c>
    </row>
    <row r="139" spans="1:7" ht="13.5" thickBot="1">
      <c r="A139" s="3"/>
      <c r="B139" s="3"/>
      <c r="C139" s="3"/>
      <c r="D139" s="3"/>
      <c r="E139" s="64" t="s">
        <v>327</v>
      </c>
      <c r="F139" s="3"/>
      <c r="G139" s="67">
        <v>0</v>
      </c>
    </row>
    <row r="140" spans="1:7">
      <c r="A140" s="3"/>
      <c r="B140" s="3"/>
      <c r="C140" s="3"/>
      <c r="D140" s="64" t="s">
        <v>328</v>
      </c>
      <c r="E140" s="3"/>
      <c r="F140" s="3"/>
      <c r="G140" s="66">
        <f>ROUND(SUM(G136:G139),5)</f>
        <v>0</v>
      </c>
    </row>
    <row r="141" spans="1:7" ht="13.5" thickBot="1">
      <c r="A141" s="3"/>
      <c r="B141" s="3"/>
      <c r="C141" s="3"/>
      <c r="D141" s="64" t="s">
        <v>329</v>
      </c>
      <c r="E141" s="3"/>
      <c r="F141" s="3"/>
      <c r="G141" s="67">
        <v>0</v>
      </c>
    </row>
    <row r="142" spans="1:7">
      <c r="A142" s="3"/>
      <c r="B142" s="3"/>
      <c r="C142" s="64" t="s">
        <v>330</v>
      </c>
      <c r="D142" s="3"/>
      <c r="E142" s="3"/>
      <c r="F142" s="3"/>
      <c r="G142" s="66">
        <f>ROUND(G129+G135+SUM(G140:G141),5)</f>
        <v>0</v>
      </c>
    </row>
    <row r="143" spans="1:7">
      <c r="A143" s="3"/>
      <c r="B143" s="3"/>
      <c r="C143" s="64" t="s">
        <v>15</v>
      </c>
      <c r="D143" s="3"/>
      <c r="E143" s="3"/>
      <c r="F143" s="3"/>
      <c r="G143" s="58"/>
    </row>
    <row r="144" spans="1:7">
      <c r="A144" s="3"/>
      <c r="B144" s="3"/>
      <c r="C144" s="3"/>
      <c r="D144" s="64" t="s">
        <v>331</v>
      </c>
      <c r="E144" s="3"/>
      <c r="F144" s="3"/>
      <c r="G144" s="58"/>
    </row>
    <row r="145" spans="1:7">
      <c r="A145" s="3"/>
      <c r="B145" s="3"/>
      <c r="C145" s="3"/>
      <c r="D145" s="3"/>
      <c r="E145" s="64" t="s">
        <v>332</v>
      </c>
      <c r="F145" s="3"/>
      <c r="G145" s="66">
        <v>2168</v>
      </c>
    </row>
    <row r="146" spans="1:7">
      <c r="A146" s="3"/>
      <c r="B146" s="3"/>
      <c r="C146" s="3"/>
      <c r="D146" s="3"/>
      <c r="E146" s="64" t="s">
        <v>333</v>
      </c>
      <c r="F146" s="3"/>
      <c r="G146" s="66">
        <v>156</v>
      </c>
    </row>
    <row r="147" spans="1:7" ht="13.5" thickBot="1">
      <c r="A147" s="3"/>
      <c r="B147" s="3"/>
      <c r="C147" s="3"/>
      <c r="D147" s="3"/>
      <c r="E147" s="64" t="s">
        <v>334</v>
      </c>
      <c r="F147" s="3"/>
      <c r="G147" s="67">
        <v>0</v>
      </c>
    </row>
    <row r="148" spans="1:7">
      <c r="A148" s="3"/>
      <c r="B148" s="3"/>
      <c r="C148" s="3"/>
      <c r="D148" s="64" t="s">
        <v>335</v>
      </c>
      <c r="E148" s="3"/>
      <c r="F148" s="3"/>
      <c r="G148" s="66">
        <f>ROUND(SUM(G144:G147),5)</f>
        <v>2324</v>
      </c>
    </row>
    <row r="149" spans="1:7">
      <c r="A149" s="3"/>
      <c r="B149" s="3"/>
      <c r="C149" s="3"/>
      <c r="D149" s="64" t="s">
        <v>336</v>
      </c>
      <c r="E149" s="3"/>
      <c r="F149" s="3"/>
      <c r="G149" s="66">
        <v>0</v>
      </c>
    </row>
    <row r="150" spans="1:7">
      <c r="A150" s="3"/>
      <c r="B150" s="3"/>
      <c r="C150" s="3"/>
      <c r="D150" s="64" t="s">
        <v>337</v>
      </c>
      <c r="E150" s="3"/>
      <c r="F150" s="3"/>
      <c r="G150" s="58"/>
    </row>
    <row r="151" spans="1:7">
      <c r="A151" s="3"/>
      <c r="B151" s="3"/>
      <c r="C151" s="3"/>
      <c r="D151" s="3"/>
      <c r="E151" s="64" t="s">
        <v>338</v>
      </c>
      <c r="F151" s="3"/>
      <c r="G151" s="66">
        <v>0</v>
      </c>
    </row>
    <row r="152" spans="1:7">
      <c r="A152" s="3"/>
      <c r="B152" s="3"/>
      <c r="C152" s="3"/>
      <c r="D152" s="3"/>
      <c r="E152" s="64" t="s">
        <v>339</v>
      </c>
      <c r="F152" s="3"/>
      <c r="G152" s="66">
        <v>0</v>
      </c>
    </row>
    <row r="153" spans="1:7" ht="13.5" thickBot="1">
      <c r="A153" s="3"/>
      <c r="B153" s="3"/>
      <c r="C153" s="3"/>
      <c r="D153" s="3"/>
      <c r="E153" s="64" t="s">
        <v>340</v>
      </c>
      <c r="F153" s="3"/>
      <c r="G153" s="67">
        <v>0</v>
      </c>
    </row>
    <row r="154" spans="1:7">
      <c r="A154" s="3"/>
      <c r="B154" s="3"/>
      <c r="C154" s="3"/>
      <c r="D154" s="64" t="s">
        <v>341</v>
      </c>
      <c r="E154" s="3"/>
      <c r="F154" s="3"/>
      <c r="G154" s="66">
        <f>ROUND(SUM(G150:G153),5)</f>
        <v>0</v>
      </c>
    </row>
    <row r="155" spans="1:7">
      <c r="A155" s="3"/>
      <c r="B155" s="3"/>
      <c r="C155" s="3"/>
      <c r="D155" s="64" t="s">
        <v>342</v>
      </c>
      <c r="E155" s="3"/>
      <c r="F155" s="3"/>
      <c r="G155" s="66">
        <v>369</v>
      </c>
    </row>
    <row r="156" spans="1:7">
      <c r="A156" s="3"/>
      <c r="B156" s="3"/>
      <c r="C156" s="3"/>
      <c r="D156" s="64" t="s">
        <v>343</v>
      </c>
      <c r="E156" s="3"/>
      <c r="F156" s="3"/>
      <c r="G156" s="58"/>
    </row>
    <row r="157" spans="1:7">
      <c r="A157" s="3"/>
      <c r="B157" s="3"/>
      <c r="C157" s="3"/>
      <c r="D157" s="3"/>
      <c r="E157" s="64" t="s">
        <v>344</v>
      </c>
      <c r="F157" s="3"/>
      <c r="G157" s="66">
        <v>396</v>
      </c>
    </row>
    <row r="158" spans="1:7">
      <c r="A158" s="3"/>
      <c r="B158" s="3"/>
      <c r="C158" s="3"/>
      <c r="D158" s="3"/>
      <c r="E158" s="64" t="s">
        <v>345</v>
      </c>
      <c r="F158" s="3"/>
      <c r="G158" s="66">
        <v>0</v>
      </c>
    </row>
    <row r="159" spans="1:7" ht="13.5" thickBot="1">
      <c r="A159" s="3"/>
      <c r="B159" s="3"/>
      <c r="C159" s="3"/>
      <c r="D159" s="3"/>
      <c r="E159" s="64" t="s">
        <v>346</v>
      </c>
      <c r="F159" s="3"/>
      <c r="G159" s="67">
        <v>0</v>
      </c>
    </row>
    <row r="160" spans="1:7">
      <c r="A160" s="3"/>
      <c r="B160" s="3"/>
      <c r="C160" s="3"/>
      <c r="D160" s="64" t="s">
        <v>347</v>
      </c>
      <c r="E160" s="3"/>
      <c r="F160" s="3"/>
      <c r="G160" s="66">
        <f>ROUND(SUM(G156:G159),5)</f>
        <v>396</v>
      </c>
    </row>
    <row r="161" spans="1:7">
      <c r="A161" s="3"/>
      <c r="B161" s="3"/>
      <c r="C161" s="3"/>
      <c r="D161" s="64" t="s">
        <v>348</v>
      </c>
      <c r="E161" s="3"/>
      <c r="F161" s="3"/>
      <c r="G161" s="66">
        <v>0</v>
      </c>
    </row>
    <row r="162" spans="1:7" ht="13.5" thickBot="1">
      <c r="A162" s="3"/>
      <c r="B162" s="3"/>
      <c r="C162" s="3"/>
      <c r="D162" s="64" t="s">
        <v>349</v>
      </c>
      <c r="E162" s="3"/>
      <c r="F162" s="3"/>
      <c r="G162" s="67">
        <v>0</v>
      </c>
    </row>
    <row r="163" spans="1:7">
      <c r="A163" s="3"/>
      <c r="B163" s="3"/>
      <c r="C163" s="64" t="s">
        <v>350</v>
      </c>
      <c r="D163" s="3"/>
      <c r="E163" s="3"/>
      <c r="F163" s="3"/>
      <c r="G163" s="66">
        <f>ROUND(G143+SUM(G148:G149)+SUM(G154:G155)+SUM(G160:G162),5)</f>
        <v>3089</v>
      </c>
    </row>
    <row r="164" spans="1:7">
      <c r="A164" s="3"/>
      <c r="B164" s="3"/>
      <c r="C164" s="64" t="s">
        <v>16</v>
      </c>
      <c r="D164" s="3"/>
      <c r="E164" s="3"/>
      <c r="F164" s="3"/>
      <c r="G164" s="58"/>
    </row>
    <row r="165" spans="1:7">
      <c r="A165" s="3"/>
      <c r="B165" s="3"/>
      <c r="C165" s="3"/>
      <c r="D165" s="64" t="s">
        <v>351</v>
      </c>
      <c r="E165" s="3"/>
      <c r="F165" s="3"/>
      <c r="G165" s="66">
        <v>0</v>
      </c>
    </row>
    <row r="166" spans="1:7">
      <c r="A166" s="3"/>
      <c r="B166" s="3"/>
      <c r="C166" s="3"/>
      <c r="D166" s="64" t="s">
        <v>352</v>
      </c>
      <c r="E166" s="3"/>
      <c r="F166" s="3"/>
      <c r="G166" s="58"/>
    </row>
    <row r="167" spans="1:7">
      <c r="A167" s="3"/>
      <c r="B167" s="3"/>
      <c r="C167" s="3"/>
      <c r="D167" s="3"/>
      <c r="E167" s="64" t="s">
        <v>353</v>
      </c>
      <c r="F167" s="3"/>
      <c r="G167" s="66">
        <v>65</v>
      </c>
    </row>
    <row r="168" spans="1:7">
      <c r="A168" s="3"/>
      <c r="B168" s="3"/>
      <c r="C168" s="3"/>
      <c r="D168" s="3"/>
      <c r="E168" s="64" t="s">
        <v>354</v>
      </c>
      <c r="F168" s="3"/>
      <c r="G168" s="66">
        <v>0</v>
      </c>
    </row>
    <row r="169" spans="1:7" ht="13.5" thickBot="1">
      <c r="A169" s="3"/>
      <c r="B169" s="3"/>
      <c r="C169" s="3"/>
      <c r="D169" s="3"/>
      <c r="E169" s="64" t="s">
        <v>355</v>
      </c>
      <c r="F169" s="3"/>
      <c r="G169" s="67">
        <v>0</v>
      </c>
    </row>
    <row r="170" spans="1:7">
      <c r="A170" s="3"/>
      <c r="B170" s="3"/>
      <c r="C170" s="3"/>
      <c r="D170" s="64" t="s">
        <v>356</v>
      </c>
      <c r="E170" s="3"/>
      <c r="F170" s="3"/>
      <c r="G170" s="66">
        <f>ROUND(SUM(G166:G169),5)</f>
        <v>65</v>
      </c>
    </row>
    <row r="171" spans="1:7">
      <c r="A171" s="3"/>
      <c r="B171" s="3"/>
      <c r="C171" s="3"/>
      <c r="D171" s="64" t="s">
        <v>357</v>
      </c>
      <c r="E171" s="3"/>
      <c r="F171" s="3"/>
      <c r="G171" s="58"/>
    </row>
    <row r="172" spans="1:7">
      <c r="A172" s="3"/>
      <c r="B172" s="3"/>
      <c r="C172" s="3"/>
      <c r="D172" s="3"/>
      <c r="E172" s="64" t="s">
        <v>358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359</v>
      </c>
      <c r="F173" s="3"/>
      <c r="G173" s="66">
        <v>0</v>
      </c>
    </row>
    <row r="174" spans="1:7">
      <c r="A174" s="3"/>
      <c r="B174" s="3"/>
      <c r="C174" s="3"/>
      <c r="D174" s="3"/>
      <c r="E174" s="64" t="s">
        <v>360</v>
      </c>
      <c r="F174" s="3"/>
      <c r="G174" s="66">
        <v>0</v>
      </c>
    </row>
    <row r="175" spans="1:7" ht="13.5" thickBot="1">
      <c r="A175" s="3"/>
      <c r="B175" s="3"/>
      <c r="C175" s="3"/>
      <c r="D175" s="3"/>
      <c r="E175" s="64" t="s">
        <v>361</v>
      </c>
      <c r="F175" s="3"/>
      <c r="G175" s="67">
        <v>0</v>
      </c>
    </row>
    <row r="176" spans="1:7">
      <c r="A176" s="3"/>
      <c r="B176" s="3"/>
      <c r="C176" s="3"/>
      <c r="D176" s="64" t="s">
        <v>362</v>
      </c>
      <c r="E176" s="3"/>
      <c r="F176" s="3"/>
      <c r="G176" s="66">
        <f>ROUND(SUM(G171:G175),5)</f>
        <v>0</v>
      </c>
    </row>
    <row r="177" spans="1:7">
      <c r="A177" s="3"/>
      <c r="B177" s="3"/>
      <c r="C177" s="3"/>
      <c r="D177" s="64" t="s">
        <v>363</v>
      </c>
      <c r="E177" s="3"/>
      <c r="F177" s="3"/>
      <c r="G177" s="58"/>
    </row>
    <row r="178" spans="1:7">
      <c r="A178" s="3"/>
      <c r="B178" s="3"/>
      <c r="C178" s="3"/>
      <c r="D178" s="3"/>
      <c r="E178" s="64" t="s">
        <v>364</v>
      </c>
      <c r="F178" s="3"/>
      <c r="G178" s="66">
        <v>3400</v>
      </c>
    </row>
    <row r="179" spans="1:7">
      <c r="A179" s="3"/>
      <c r="B179" s="3"/>
      <c r="C179" s="3"/>
      <c r="D179" s="3"/>
      <c r="E179" s="64" t="s">
        <v>365</v>
      </c>
      <c r="F179" s="3"/>
      <c r="G179" s="66">
        <v>0</v>
      </c>
    </row>
    <row r="180" spans="1:7">
      <c r="A180" s="3"/>
      <c r="B180" s="3"/>
      <c r="C180" s="3"/>
      <c r="D180" s="3"/>
      <c r="E180" s="64" t="s">
        <v>366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367</v>
      </c>
      <c r="F181" s="3"/>
      <c r="G181" s="66">
        <v>0</v>
      </c>
    </row>
    <row r="182" spans="1:7">
      <c r="A182" s="3"/>
      <c r="B182" s="3"/>
      <c r="C182" s="3"/>
      <c r="D182" s="3"/>
      <c r="E182" s="64" t="s">
        <v>368</v>
      </c>
      <c r="F182" s="3"/>
      <c r="G182" s="66">
        <v>175</v>
      </c>
    </row>
    <row r="183" spans="1:7" ht="13.5" thickBot="1">
      <c r="A183" s="3"/>
      <c r="B183" s="3"/>
      <c r="C183" s="3"/>
      <c r="D183" s="3"/>
      <c r="E183" s="64" t="s">
        <v>369</v>
      </c>
      <c r="F183" s="3"/>
      <c r="G183" s="67">
        <v>0</v>
      </c>
    </row>
    <row r="184" spans="1:7">
      <c r="A184" s="3"/>
      <c r="B184" s="3"/>
      <c r="C184" s="3"/>
      <c r="D184" s="64" t="s">
        <v>370</v>
      </c>
      <c r="E184" s="3"/>
      <c r="F184" s="3"/>
      <c r="G184" s="66">
        <f>ROUND(SUM(G177:G183),5)</f>
        <v>3575</v>
      </c>
    </row>
    <row r="185" spans="1:7">
      <c r="A185" s="3"/>
      <c r="B185" s="3"/>
      <c r="C185" s="3"/>
      <c r="D185" s="64" t="s">
        <v>371</v>
      </c>
      <c r="E185" s="3"/>
      <c r="F185" s="3"/>
      <c r="G185" s="58"/>
    </row>
    <row r="186" spans="1:7">
      <c r="A186" s="3"/>
      <c r="B186" s="3"/>
      <c r="C186" s="3"/>
      <c r="D186" s="3"/>
      <c r="E186" s="64" t="s">
        <v>372</v>
      </c>
      <c r="F186" s="3"/>
      <c r="G186" s="66">
        <v>250</v>
      </c>
    </row>
    <row r="187" spans="1:7">
      <c r="A187" s="3"/>
      <c r="B187" s="3"/>
      <c r="C187" s="3"/>
      <c r="D187" s="3"/>
      <c r="E187" s="64" t="s">
        <v>373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374</v>
      </c>
      <c r="F188" s="3"/>
      <c r="G188" s="66">
        <v>1000</v>
      </c>
    </row>
    <row r="189" spans="1:7">
      <c r="A189" s="3"/>
      <c r="B189" s="3"/>
      <c r="C189" s="3"/>
      <c r="D189" s="3"/>
      <c r="E189" s="64" t="s">
        <v>375</v>
      </c>
      <c r="F189" s="3"/>
      <c r="G189" s="66">
        <v>0</v>
      </c>
    </row>
    <row r="190" spans="1:7">
      <c r="A190" s="3"/>
      <c r="B190" s="3"/>
      <c r="C190" s="3"/>
      <c r="D190" s="3"/>
      <c r="E190" s="64" t="s">
        <v>376</v>
      </c>
      <c r="F190" s="3"/>
      <c r="G190" s="66">
        <v>738</v>
      </c>
    </row>
    <row r="191" spans="1:7" ht="13.5" thickBot="1">
      <c r="A191" s="3"/>
      <c r="B191" s="3"/>
      <c r="C191" s="3"/>
      <c r="D191" s="3"/>
      <c r="E191" s="64" t="s">
        <v>377</v>
      </c>
      <c r="F191" s="3"/>
      <c r="G191" s="67">
        <v>0</v>
      </c>
    </row>
    <row r="192" spans="1:7">
      <c r="A192" s="3"/>
      <c r="B192" s="3"/>
      <c r="C192" s="3"/>
      <c r="D192" s="64" t="s">
        <v>378</v>
      </c>
      <c r="E192" s="3"/>
      <c r="F192" s="3"/>
      <c r="G192" s="66">
        <f>ROUND(SUM(G185:G191),5)</f>
        <v>1988</v>
      </c>
    </row>
    <row r="193" spans="1:7">
      <c r="A193" s="3"/>
      <c r="B193" s="3"/>
      <c r="C193" s="3"/>
      <c r="D193" s="64" t="s">
        <v>431</v>
      </c>
      <c r="E193" s="3"/>
      <c r="F193" s="3"/>
      <c r="G193" s="58"/>
    </row>
    <row r="194" spans="1:7">
      <c r="A194" s="3"/>
      <c r="B194" s="3"/>
      <c r="C194" s="3"/>
      <c r="D194" s="3"/>
      <c r="E194" s="64" t="s">
        <v>432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433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434</v>
      </c>
      <c r="F196" s="3"/>
      <c r="G196" s="66">
        <v>0</v>
      </c>
    </row>
    <row r="197" spans="1:7">
      <c r="A197" s="3"/>
      <c r="B197" s="3"/>
      <c r="C197" s="3"/>
      <c r="D197" s="3"/>
      <c r="E197" s="64" t="s">
        <v>435</v>
      </c>
      <c r="F197" s="3"/>
      <c r="G197" s="66">
        <v>0</v>
      </c>
    </row>
    <row r="198" spans="1:7" ht="13.5" thickBot="1">
      <c r="A198" s="3"/>
      <c r="B198" s="3"/>
      <c r="C198" s="3"/>
      <c r="D198" s="3"/>
      <c r="E198" s="64" t="s">
        <v>436</v>
      </c>
      <c r="F198" s="3"/>
      <c r="G198" s="67">
        <v>0</v>
      </c>
    </row>
    <row r="199" spans="1:7">
      <c r="A199" s="3"/>
      <c r="B199" s="3"/>
      <c r="C199" s="3"/>
      <c r="D199" s="64" t="s">
        <v>437</v>
      </c>
      <c r="E199" s="3"/>
      <c r="F199" s="3"/>
      <c r="G199" s="66">
        <f>ROUND(SUM(G193:G198),5)</f>
        <v>0</v>
      </c>
    </row>
    <row r="200" spans="1:7">
      <c r="A200" s="3"/>
      <c r="B200" s="3"/>
      <c r="C200" s="3"/>
      <c r="D200" s="64" t="s">
        <v>379</v>
      </c>
      <c r="E200" s="3"/>
      <c r="F200" s="3"/>
      <c r="G200" s="58"/>
    </row>
    <row r="201" spans="1:7">
      <c r="A201" s="3"/>
      <c r="B201" s="3"/>
      <c r="C201" s="3"/>
      <c r="D201" s="3"/>
      <c r="E201" s="64" t="s">
        <v>439</v>
      </c>
      <c r="F201" s="3"/>
      <c r="G201" s="66">
        <v>0</v>
      </c>
    </row>
    <row r="202" spans="1:7">
      <c r="A202" s="3"/>
      <c r="B202" s="3"/>
      <c r="C202" s="3"/>
      <c r="D202" s="3"/>
      <c r="E202" s="64" t="s">
        <v>440</v>
      </c>
      <c r="F202" s="3"/>
      <c r="G202" s="66">
        <v>0</v>
      </c>
    </row>
    <row r="203" spans="1:7" ht="13.5" thickBot="1">
      <c r="A203" s="3"/>
      <c r="B203" s="3"/>
      <c r="C203" s="3"/>
      <c r="D203" s="3"/>
      <c r="E203" s="64" t="s">
        <v>441</v>
      </c>
      <c r="F203" s="3"/>
      <c r="G203" s="67">
        <v>0</v>
      </c>
    </row>
    <row r="204" spans="1:7">
      <c r="A204" s="3"/>
      <c r="B204" s="3"/>
      <c r="C204" s="3"/>
      <c r="D204" s="64" t="s">
        <v>442</v>
      </c>
      <c r="E204" s="3"/>
      <c r="F204" s="3"/>
      <c r="G204" s="66">
        <f>ROUND(SUM(G200:G203),5)</f>
        <v>0</v>
      </c>
    </row>
    <row r="205" spans="1:7">
      <c r="A205" s="3"/>
      <c r="B205" s="3"/>
      <c r="C205" s="3"/>
      <c r="D205" s="64" t="s">
        <v>380</v>
      </c>
      <c r="E205" s="3"/>
      <c r="F205" s="3"/>
      <c r="G205" s="58"/>
    </row>
    <row r="206" spans="1:7">
      <c r="A206" s="3"/>
      <c r="B206" s="3"/>
      <c r="C206" s="3"/>
      <c r="D206" s="3"/>
      <c r="E206" s="64" t="s">
        <v>381</v>
      </c>
      <c r="F206" s="3"/>
      <c r="G206" s="66">
        <v>0</v>
      </c>
    </row>
    <row r="207" spans="1:7">
      <c r="A207" s="3"/>
      <c r="B207" s="3"/>
      <c r="C207" s="3"/>
      <c r="D207" s="3"/>
      <c r="E207" s="64" t="s">
        <v>382</v>
      </c>
      <c r="F207" s="3"/>
      <c r="G207" s="66">
        <v>0</v>
      </c>
    </row>
    <row r="208" spans="1:7" ht="13.5" thickBot="1">
      <c r="A208" s="3"/>
      <c r="B208" s="3"/>
      <c r="C208" s="3"/>
      <c r="D208" s="3"/>
      <c r="E208" s="64" t="s">
        <v>383</v>
      </c>
      <c r="F208" s="3"/>
      <c r="G208" s="67">
        <v>0</v>
      </c>
    </row>
    <row r="209" spans="1:7">
      <c r="A209" s="3"/>
      <c r="B209" s="3"/>
      <c r="C209" s="3"/>
      <c r="D209" s="64" t="s">
        <v>384</v>
      </c>
      <c r="E209" s="3"/>
      <c r="F209" s="3"/>
      <c r="G209" s="66">
        <f>ROUND(SUM(G205:G208),5)</f>
        <v>0</v>
      </c>
    </row>
    <row r="210" spans="1:7">
      <c r="A210" s="3"/>
      <c r="B210" s="3"/>
      <c r="C210" s="3"/>
      <c r="D210" s="64" t="s">
        <v>385</v>
      </c>
      <c r="E210" s="3"/>
      <c r="F210" s="3"/>
      <c r="G210" s="58"/>
    </row>
    <row r="211" spans="1:7">
      <c r="A211" s="3"/>
      <c r="B211" s="3"/>
      <c r="C211" s="3"/>
      <c r="D211" s="3"/>
      <c r="E211" s="64" t="s">
        <v>386</v>
      </c>
      <c r="F211" s="3"/>
      <c r="G211" s="66">
        <v>0</v>
      </c>
    </row>
    <row r="212" spans="1:7">
      <c r="A212" s="3"/>
      <c r="B212" s="3"/>
      <c r="C212" s="3"/>
      <c r="D212" s="3"/>
      <c r="E212" s="64" t="s">
        <v>387</v>
      </c>
      <c r="F212" s="3"/>
      <c r="G212" s="66">
        <v>0</v>
      </c>
    </row>
    <row r="213" spans="1:7" ht="13.5" thickBot="1">
      <c r="A213" s="3"/>
      <c r="B213" s="3"/>
      <c r="C213" s="3"/>
      <c r="D213" s="3"/>
      <c r="E213" s="64" t="s">
        <v>388</v>
      </c>
      <c r="F213" s="3"/>
      <c r="G213" s="67">
        <v>0</v>
      </c>
    </row>
    <row r="214" spans="1:7">
      <c r="A214" s="3"/>
      <c r="B214" s="3"/>
      <c r="C214" s="3"/>
      <c r="D214" s="64" t="s">
        <v>389</v>
      </c>
      <c r="E214" s="3"/>
      <c r="F214" s="3"/>
      <c r="G214" s="66">
        <f>ROUND(SUM(G210:G213),5)</f>
        <v>0</v>
      </c>
    </row>
    <row r="215" spans="1:7" ht="13.5" thickBot="1">
      <c r="A215" s="3"/>
      <c r="B215" s="3"/>
      <c r="C215" s="3"/>
      <c r="D215" s="64" t="s">
        <v>390</v>
      </c>
      <c r="E215" s="3"/>
      <c r="F215" s="3"/>
      <c r="G215" s="67">
        <v>0</v>
      </c>
    </row>
    <row r="216" spans="1:7">
      <c r="A216" s="3"/>
      <c r="B216" s="3"/>
      <c r="C216" s="64" t="s">
        <v>391</v>
      </c>
      <c r="D216" s="3"/>
      <c r="E216" s="3"/>
      <c r="F216" s="3"/>
      <c r="G216" s="66">
        <f>ROUND(SUM(G164:G165)+G170+G176+G184+G192+G199+G204+G209+SUM(G214:G215),5)</f>
        <v>5628</v>
      </c>
    </row>
    <row r="217" spans="1:7">
      <c r="A217" s="3"/>
      <c r="B217" s="3"/>
      <c r="C217" s="64" t="s">
        <v>17</v>
      </c>
      <c r="D217" s="3"/>
      <c r="E217" s="3"/>
      <c r="F217" s="3"/>
      <c r="G217" s="58"/>
    </row>
    <row r="218" spans="1:7">
      <c r="A218" s="3"/>
      <c r="B218" s="3"/>
      <c r="C218" s="3"/>
      <c r="D218" s="64" t="s">
        <v>392</v>
      </c>
      <c r="E218" s="3"/>
      <c r="F218" s="3"/>
      <c r="G218" s="66">
        <v>0</v>
      </c>
    </row>
    <row r="219" spans="1:7">
      <c r="A219" s="3"/>
      <c r="B219" s="3"/>
      <c r="C219" s="3"/>
      <c r="D219" s="64" t="s">
        <v>393</v>
      </c>
      <c r="E219" s="3"/>
      <c r="F219" s="3"/>
      <c r="G219" s="66">
        <v>154</v>
      </c>
    </row>
    <row r="220" spans="1:7">
      <c r="A220" s="3"/>
      <c r="B220" s="3"/>
      <c r="C220" s="3"/>
      <c r="D220" s="64" t="s">
        <v>394</v>
      </c>
      <c r="E220" s="3"/>
      <c r="F220" s="3"/>
      <c r="G220" s="66">
        <v>1084</v>
      </c>
    </row>
    <row r="221" spans="1:7">
      <c r="A221" s="3"/>
      <c r="B221" s="3"/>
      <c r="C221" s="3"/>
      <c r="D221" s="64" t="s">
        <v>395</v>
      </c>
      <c r="E221" s="3"/>
      <c r="F221" s="3"/>
      <c r="G221" s="66">
        <v>0</v>
      </c>
    </row>
    <row r="222" spans="1:7">
      <c r="A222" s="3"/>
      <c r="B222" s="3"/>
      <c r="C222" s="3"/>
      <c r="D222" s="64" t="s">
        <v>396</v>
      </c>
      <c r="E222" s="3"/>
      <c r="F222" s="3"/>
      <c r="G222" s="66">
        <v>16</v>
      </c>
    </row>
    <row r="223" spans="1:7">
      <c r="A223" s="3"/>
      <c r="B223" s="3"/>
      <c r="C223" s="3"/>
      <c r="D223" s="64" t="s">
        <v>397</v>
      </c>
      <c r="E223" s="3"/>
      <c r="F223" s="3"/>
      <c r="G223" s="66">
        <v>0</v>
      </c>
    </row>
    <row r="224" spans="1:7" ht="13.5" thickBot="1">
      <c r="A224" s="3"/>
      <c r="B224" s="3"/>
      <c r="C224" s="3"/>
      <c r="D224" s="64" t="s">
        <v>398</v>
      </c>
      <c r="E224" s="3"/>
      <c r="F224" s="3"/>
      <c r="G224" s="67">
        <v>0</v>
      </c>
    </row>
    <row r="225" spans="1:7">
      <c r="A225" s="3"/>
      <c r="B225" s="3"/>
      <c r="C225" s="64" t="s">
        <v>399</v>
      </c>
      <c r="D225" s="3"/>
      <c r="E225" s="3"/>
      <c r="F225" s="3"/>
      <c r="G225" s="66">
        <f>ROUND(SUM(G217:G224),5)</f>
        <v>1254</v>
      </c>
    </row>
    <row r="226" spans="1:7">
      <c r="A226" s="3"/>
      <c r="B226" s="3"/>
      <c r="C226" s="64" t="s">
        <v>18</v>
      </c>
      <c r="D226" s="3"/>
      <c r="E226" s="3"/>
      <c r="F226" s="3"/>
      <c r="G226" s="58"/>
    </row>
    <row r="227" spans="1:7">
      <c r="A227" s="3"/>
      <c r="B227" s="3"/>
      <c r="C227" s="3"/>
      <c r="D227" s="64" t="s">
        <v>400</v>
      </c>
      <c r="E227" s="3"/>
      <c r="F227" s="3"/>
      <c r="G227" s="66">
        <v>5400</v>
      </c>
    </row>
    <row r="228" spans="1:7">
      <c r="A228" s="3"/>
      <c r="B228" s="3"/>
      <c r="C228" s="3"/>
      <c r="D228" s="64" t="s">
        <v>401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402</v>
      </c>
      <c r="E229" s="3"/>
      <c r="F229" s="3"/>
      <c r="G229" s="66">
        <v>0</v>
      </c>
    </row>
    <row r="230" spans="1:7">
      <c r="A230" s="3"/>
      <c r="B230" s="3"/>
      <c r="C230" s="3"/>
      <c r="D230" s="64" t="s">
        <v>403</v>
      </c>
      <c r="E230" s="3"/>
      <c r="F230" s="3"/>
      <c r="G230" s="66">
        <v>0</v>
      </c>
    </row>
    <row r="231" spans="1:7" ht="13.5" thickBot="1">
      <c r="A231" s="3"/>
      <c r="B231" s="3"/>
      <c r="C231" s="3"/>
      <c r="D231" s="64" t="s">
        <v>404</v>
      </c>
      <c r="E231" s="3"/>
      <c r="F231" s="3"/>
      <c r="G231" s="67">
        <v>0</v>
      </c>
    </row>
    <row r="232" spans="1:7">
      <c r="A232" s="3"/>
      <c r="B232" s="3"/>
      <c r="C232" s="64" t="s">
        <v>405</v>
      </c>
      <c r="D232" s="3"/>
      <c r="E232" s="3"/>
      <c r="F232" s="3"/>
      <c r="G232" s="66">
        <f>ROUND(SUM(G226:G231),5)</f>
        <v>5400</v>
      </c>
    </row>
    <row r="233" spans="1:7">
      <c r="A233" s="3"/>
      <c r="B233" s="3"/>
      <c r="C233" s="64" t="s">
        <v>406</v>
      </c>
      <c r="D233" s="3"/>
      <c r="E233" s="3"/>
      <c r="F233" s="3"/>
      <c r="G233" s="58"/>
    </row>
    <row r="234" spans="1:7">
      <c r="A234" s="3"/>
      <c r="B234" s="3"/>
      <c r="C234" s="3"/>
      <c r="D234" s="64" t="s">
        <v>407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408</v>
      </c>
      <c r="E235" s="3"/>
      <c r="F235" s="3"/>
      <c r="G235" s="66">
        <v>0</v>
      </c>
    </row>
    <row r="236" spans="1:7">
      <c r="A236" s="3"/>
      <c r="B236" s="3"/>
      <c r="C236" s="3"/>
      <c r="D236" s="64" t="s">
        <v>409</v>
      </c>
      <c r="E236" s="3"/>
      <c r="F236" s="3"/>
      <c r="G236" s="66">
        <v>0</v>
      </c>
    </row>
    <row r="237" spans="1:7" s="14" customFormat="1">
      <c r="A237" s="3"/>
      <c r="B237" s="3"/>
      <c r="C237" s="3"/>
      <c r="D237" s="64" t="s">
        <v>410</v>
      </c>
      <c r="E237" s="3"/>
      <c r="F237" s="3"/>
      <c r="G237" s="58"/>
    </row>
    <row r="238" spans="1:7">
      <c r="A238" s="3"/>
      <c r="B238" s="3"/>
      <c r="C238" s="3"/>
      <c r="D238" s="3"/>
      <c r="E238" s="64" t="s">
        <v>411</v>
      </c>
      <c r="F238" s="3"/>
      <c r="G238" s="66">
        <v>0</v>
      </c>
    </row>
    <row r="239" spans="1:7">
      <c r="A239" s="1"/>
      <c r="B239" s="1"/>
      <c r="C239" s="3"/>
      <c r="D239" s="3"/>
      <c r="E239" s="64" t="s">
        <v>412</v>
      </c>
      <c r="F239" s="1"/>
      <c r="G239" s="66">
        <v>0</v>
      </c>
    </row>
    <row r="240" spans="1:7">
      <c r="A240" s="1"/>
      <c r="B240" s="3"/>
      <c r="C240" s="1"/>
      <c r="D240" s="3"/>
      <c r="E240" s="64" t="s">
        <v>413</v>
      </c>
      <c r="F240" s="1"/>
      <c r="G240" s="66">
        <v>0</v>
      </c>
    </row>
    <row r="241" spans="1:7">
      <c r="A241" s="3"/>
      <c r="B241" s="1"/>
      <c r="C241" s="1"/>
      <c r="D241" s="3"/>
      <c r="E241" s="64" t="s">
        <v>414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415</v>
      </c>
      <c r="F242" s="1"/>
      <c r="G242" s="66">
        <v>0</v>
      </c>
    </row>
    <row r="243" spans="1:7">
      <c r="A243" s="1"/>
      <c r="B243" s="1"/>
      <c r="C243" s="1"/>
      <c r="D243" s="3"/>
      <c r="E243" s="64" t="s">
        <v>416</v>
      </c>
      <c r="F243" s="1"/>
      <c r="G243" s="66">
        <v>0</v>
      </c>
    </row>
    <row r="244" spans="1:7" ht="13.5" thickBot="1">
      <c r="A244" s="1"/>
      <c r="B244" s="1"/>
      <c r="C244" s="1"/>
      <c r="D244" s="3"/>
      <c r="E244" s="64" t="s">
        <v>417</v>
      </c>
      <c r="F244" s="1"/>
      <c r="G244" s="67">
        <v>0</v>
      </c>
    </row>
    <row r="245" spans="1:7">
      <c r="A245" s="1"/>
      <c r="B245" s="1"/>
      <c r="C245" s="1"/>
      <c r="D245" s="64" t="s">
        <v>418</v>
      </c>
      <c r="E245" s="1"/>
      <c r="F245" s="1"/>
      <c r="G245" s="66">
        <f>ROUND(SUM(G237:G244),5)</f>
        <v>0</v>
      </c>
    </row>
    <row r="246" spans="1:7">
      <c r="A246" s="1"/>
      <c r="B246" s="1"/>
      <c r="C246" s="3"/>
      <c r="D246" s="64" t="s">
        <v>419</v>
      </c>
      <c r="E246" s="1"/>
      <c r="F246" s="1"/>
      <c r="G246" s="66">
        <v>0</v>
      </c>
    </row>
    <row r="247" spans="1:7">
      <c r="A247" s="1"/>
      <c r="B247" s="3"/>
      <c r="C247" s="3"/>
      <c r="D247" s="64" t="s">
        <v>420</v>
      </c>
      <c r="E247" s="1"/>
      <c r="F247" s="1"/>
      <c r="G247" s="66">
        <v>0</v>
      </c>
    </row>
    <row r="248" spans="1:7">
      <c r="A248" s="3"/>
      <c r="B248" s="3"/>
      <c r="C248" s="1"/>
      <c r="D248" s="64" t="s">
        <v>421</v>
      </c>
      <c r="E248" s="1"/>
      <c r="F248" s="1"/>
      <c r="G248" s="66">
        <v>0</v>
      </c>
    </row>
    <row r="249" spans="1:7">
      <c r="A249" s="3"/>
      <c r="B249" s="1"/>
      <c r="C249" s="1"/>
      <c r="D249" s="64" t="s">
        <v>422</v>
      </c>
      <c r="E249" s="1"/>
      <c r="F249" s="1"/>
      <c r="G249" s="66">
        <v>0</v>
      </c>
    </row>
    <row r="250" spans="1:7">
      <c r="A250" s="1"/>
      <c r="B250" s="1"/>
      <c r="C250" s="1"/>
      <c r="D250" s="64" t="s">
        <v>423</v>
      </c>
      <c r="E250" s="1"/>
      <c r="F250" s="1"/>
      <c r="G250" s="66">
        <v>0</v>
      </c>
    </row>
    <row r="251" spans="1:7" ht="13.5" thickBot="1">
      <c r="A251" s="1"/>
      <c r="B251" s="1"/>
      <c r="C251" s="3"/>
      <c r="D251" s="64" t="s">
        <v>424</v>
      </c>
      <c r="E251" s="1"/>
      <c r="F251" s="1"/>
      <c r="G251" s="66">
        <v>0</v>
      </c>
    </row>
    <row r="252" spans="1:7" ht="13.5" thickBot="1">
      <c r="A252" s="1"/>
      <c r="B252" s="3"/>
      <c r="C252" s="65" t="s">
        <v>425</v>
      </c>
      <c r="D252" s="1"/>
      <c r="E252" s="1"/>
      <c r="F252" s="1"/>
      <c r="G252" s="70">
        <f>ROUND(SUM(G233:G236)+SUM(G245:G251),5)</f>
        <v>0</v>
      </c>
    </row>
    <row r="253" spans="1:7" ht="13.5" thickBot="1">
      <c r="A253" s="3"/>
      <c r="B253" s="65" t="s">
        <v>20</v>
      </c>
      <c r="C253" s="1"/>
      <c r="D253" s="1"/>
      <c r="E253" s="1"/>
      <c r="F253" s="1"/>
      <c r="G253" s="70">
        <f>ROUND(G40+G58+G75+G82+G128+G142+G163+G216+G225+G232+G252,5)</f>
        <v>45485</v>
      </c>
    </row>
    <row r="254" spans="1:7" ht="13.5" thickBot="1">
      <c r="A254" s="65" t="s">
        <v>21</v>
      </c>
      <c r="B254" s="1"/>
      <c r="C254" s="1"/>
      <c r="D254" s="1"/>
      <c r="E254" s="1"/>
      <c r="F254" s="1"/>
      <c r="G254" s="68">
        <f>ROUND(G39-G253,5)</f>
        <v>7663</v>
      </c>
    </row>
    <row r="255" spans="1:7" ht="13.5" thickTop="1"/>
  </sheetData>
  <pageMargins left="0.75" right="0.75" top="1" bottom="1" header="0.1" footer="0.5"/>
  <pageSetup orientation="portrait" horizontalDpi="300" verticalDpi="300" r:id="rId1"/>
  <headerFooter alignWithMargins="0">
    <oddHeader>&amp;L&amp;"Arial,Bold"&amp;8 4:39 PM
&amp;"Arial,Bold"&amp;8 02/16/18&amp;C&amp;"Arial,Bold"&amp;12 Christ Episcopal Church
&amp;"Arial,Bold"&amp;14 Actual Expenses for Month Last Year (Budget)
&amp;"Arial,Bold"&amp;10 January 2017</oddHeader>
    <oddFooter>&amp;R&amp;"Arial,Bold"&amp;8 Page &amp;P of &amp;N</oddFooter>
  </headerFooter>
  <legacyDrawing r:id="rId2"/>
  <controls>
    <control shapeId="2044929" r:id="rId3" name="FILTER"/>
    <control shapeId="2044930" r:id="rId4" name="HEADER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25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5" width="2.7109375" style="15" customWidth="1"/>
    <col min="6" max="6" width="38.7109375" style="15" customWidth="1"/>
    <col min="7" max="7" width="6.7109375" style="16" customWidth="1"/>
  </cols>
  <sheetData>
    <row r="1" spans="1:7" s="59" customFormat="1" ht="13.5" thickBot="1">
      <c r="A1" s="6"/>
      <c r="B1" s="6"/>
      <c r="C1" s="6"/>
      <c r="D1" s="6"/>
      <c r="E1" s="6"/>
      <c r="F1" s="6"/>
      <c r="G1" s="63" t="s">
        <v>457</v>
      </c>
    </row>
    <row r="2" spans="1:7" ht="13.5" thickTop="1">
      <c r="A2" s="3"/>
      <c r="B2" s="64" t="s">
        <v>1</v>
      </c>
      <c r="C2" s="3"/>
      <c r="D2" s="3"/>
      <c r="E2" s="3"/>
      <c r="F2" s="3"/>
      <c r="G2" s="58"/>
    </row>
    <row r="3" spans="1:7">
      <c r="A3" s="3"/>
      <c r="B3" s="3"/>
      <c r="C3" s="64" t="s">
        <v>2</v>
      </c>
      <c r="D3" s="3"/>
      <c r="E3" s="3"/>
      <c r="F3" s="3"/>
      <c r="G3" s="58"/>
    </row>
    <row r="4" spans="1:7">
      <c r="A4" s="3"/>
      <c r="B4" s="3"/>
      <c r="C4" s="3"/>
      <c r="D4" s="64" t="s">
        <v>206</v>
      </c>
      <c r="E4" s="3"/>
      <c r="F4" s="3"/>
      <c r="G4" s="66">
        <v>549</v>
      </c>
    </row>
    <row r="5" spans="1:7">
      <c r="A5" s="3"/>
      <c r="B5" s="3"/>
      <c r="C5" s="3"/>
      <c r="D5" s="64" t="s">
        <v>207</v>
      </c>
      <c r="E5" s="3"/>
      <c r="F5" s="3"/>
      <c r="G5" s="66">
        <v>1574</v>
      </c>
    </row>
    <row r="6" spans="1:7">
      <c r="A6" s="3"/>
      <c r="B6" s="3"/>
      <c r="C6" s="3"/>
      <c r="D6" s="64" t="s">
        <v>208</v>
      </c>
      <c r="E6" s="3"/>
      <c r="F6" s="3"/>
      <c r="G6" s="66">
        <v>0</v>
      </c>
    </row>
    <row r="7" spans="1:7" ht="13.5" thickBot="1">
      <c r="A7" s="3"/>
      <c r="B7" s="3"/>
      <c r="C7" s="3"/>
      <c r="D7" s="64" t="s">
        <v>209</v>
      </c>
      <c r="E7" s="3"/>
      <c r="F7" s="3"/>
      <c r="G7" s="67">
        <v>0</v>
      </c>
    </row>
    <row r="8" spans="1:7">
      <c r="A8" s="3"/>
      <c r="B8" s="3"/>
      <c r="C8" s="64" t="s">
        <v>210</v>
      </c>
      <c r="D8" s="3"/>
      <c r="E8" s="3"/>
      <c r="F8" s="3"/>
      <c r="G8" s="66">
        <f>ROUND(SUM(G3:G7),5)</f>
        <v>2123</v>
      </c>
    </row>
    <row r="9" spans="1:7">
      <c r="A9" s="3"/>
      <c r="B9" s="3"/>
      <c r="C9" s="64" t="s">
        <v>3</v>
      </c>
      <c r="D9" s="3"/>
      <c r="E9" s="3"/>
      <c r="F9" s="3"/>
      <c r="G9" s="58"/>
    </row>
    <row r="10" spans="1:7">
      <c r="A10" s="3"/>
      <c r="B10" s="3"/>
      <c r="C10" s="3"/>
      <c r="D10" s="64" t="s">
        <v>211</v>
      </c>
      <c r="E10" s="3"/>
      <c r="F10" s="3"/>
      <c r="G10" s="66">
        <v>26917</v>
      </c>
    </row>
    <row r="11" spans="1:7">
      <c r="A11" s="3"/>
      <c r="B11" s="3"/>
      <c r="C11" s="3"/>
      <c r="D11" s="64" t="s">
        <v>212</v>
      </c>
      <c r="E11" s="3"/>
      <c r="F11" s="3"/>
      <c r="G11" s="66">
        <v>0</v>
      </c>
    </row>
    <row r="12" spans="1:7">
      <c r="A12" s="3"/>
      <c r="B12" s="3"/>
      <c r="C12" s="3"/>
      <c r="D12" s="64" t="s">
        <v>213</v>
      </c>
      <c r="E12" s="3"/>
      <c r="F12" s="3"/>
      <c r="G12" s="66">
        <v>0</v>
      </c>
    </row>
    <row r="13" spans="1:7" ht="13.5" thickBot="1">
      <c r="A13" s="3"/>
      <c r="B13" s="3"/>
      <c r="C13" s="3"/>
      <c r="D13" s="64" t="s">
        <v>214</v>
      </c>
      <c r="E13" s="3"/>
      <c r="F13" s="3"/>
      <c r="G13" s="67">
        <v>0</v>
      </c>
    </row>
    <row r="14" spans="1:7">
      <c r="A14" s="3"/>
      <c r="B14" s="3"/>
      <c r="C14" s="64" t="s">
        <v>215</v>
      </c>
      <c r="D14" s="3"/>
      <c r="E14" s="3"/>
      <c r="F14" s="3"/>
      <c r="G14" s="66">
        <f>ROUND(SUM(G9:G13),5)</f>
        <v>26917</v>
      </c>
    </row>
    <row r="15" spans="1:7">
      <c r="A15" s="3"/>
      <c r="B15" s="3"/>
      <c r="C15" s="64" t="s">
        <v>216</v>
      </c>
      <c r="D15" s="3"/>
      <c r="E15" s="3"/>
      <c r="F15" s="3"/>
      <c r="G15" s="58"/>
    </row>
    <row r="16" spans="1:7">
      <c r="A16" s="3"/>
      <c r="B16" s="3"/>
      <c r="C16" s="3"/>
      <c r="D16" s="64" t="s">
        <v>217</v>
      </c>
      <c r="E16" s="3"/>
      <c r="F16" s="3"/>
      <c r="G16" s="66">
        <v>0</v>
      </c>
    </row>
    <row r="17" spans="1:7">
      <c r="A17" s="3"/>
      <c r="B17" s="3"/>
      <c r="C17" s="3"/>
      <c r="D17" s="64" t="s">
        <v>218</v>
      </c>
      <c r="E17" s="3"/>
      <c r="F17" s="3"/>
      <c r="G17" s="66">
        <v>80</v>
      </c>
    </row>
    <row r="18" spans="1:7">
      <c r="A18" s="3"/>
      <c r="B18" s="3"/>
      <c r="C18" s="3"/>
      <c r="D18" s="64" t="s">
        <v>219</v>
      </c>
      <c r="E18" s="3"/>
      <c r="F18" s="3"/>
      <c r="G18" s="66">
        <v>0</v>
      </c>
    </row>
    <row r="19" spans="1:7" ht="13.5" thickBot="1">
      <c r="A19" s="3"/>
      <c r="B19" s="3"/>
      <c r="C19" s="3"/>
      <c r="D19" s="64" t="s">
        <v>220</v>
      </c>
      <c r="E19" s="3"/>
      <c r="F19" s="3"/>
      <c r="G19" s="67">
        <v>0</v>
      </c>
    </row>
    <row r="20" spans="1:7">
      <c r="A20" s="3"/>
      <c r="B20" s="3"/>
      <c r="C20" s="64" t="s">
        <v>221</v>
      </c>
      <c r="D20" s="3"/>
      <c r="E20" s="3"/>
      <c r="F20" s="3"/>
      <c r="G20" s="66">
        <f>ROUND(SUM(G15:G19),5)</f>
        <v>80</v>
      </c>
    </row>
    <row r="21" spans="1:7">
      <c r="A21" s="3"/>
      <c r="B21" s="3"/>
      <c r="C21" s="64" t="s">
        <v>4</v>
      </c>
      <c r="D21" s="3"/>
      <c r="E21" s="3"/>
      <c r="F21" s="3"/>
      <c r="G21" s="66">
        <v>1440</v>
      </c>
    </row>
    <row r="22" spans="1:7" s="14" customFormat="1">
      <c r="A22" s="3"/>
      <c r="B22" s="3"/>
      <c r="C22" s="64" t="s">
        <v>5</v>
      </c>
      <c r="D22" s="3"/>
      <c r="E22" s="3"/>
      <c r="F22" s="3"/>
      <c r="G22" s="58"/>
    </row>
    <row r="23" spans="1:7">
      <c r="A23" s="3"/>
      <c r="B23" s="3"/>
      <c r="C23" s="3"/>
      <c r="D23" s="64" t="s">
        <v>222</v>
      </c>
      <c r="E23" s="3"/>
      <c r="F23" s="3"/>
      <c r="G23" s="66">
        <v>0</v>
      </c>
    </row>
    <row r="24" spans="1:7" s="14" customFormat="1">
      <c r="A24" s="3"/>
      <c r="B24" s="3"/>
      <c r="C24" s="3"/>
      <c r="D24" s="64" t="s">
        <v>223</v>
      </c>
      <c r="E24" s="3"/>
      <c r="F24" s="3"/>
      <c r="G24" s="66">
        <v>0</v>
      </c>
    </row>
    <row r="25" spans="1:7" ht="13.5" thickBot="1">
      <c r="A25" s="3"/>
      <c r="B25" s="3"/>
      <c r="C25" s="3"/>
      <c r="D25" s="64" t="s">
        <v>224</v>
      </c>
      <c r="E25" s="3"/>
      <c r="F25" s="3"/>
      <c r="G25" s="67">
        <v>0</v>
      </c>
    </row>
    <row r="26" spans="1:7">
      <c r="A26" s="3"/>
      <c r="B26" s="3"/>
      <c r="C26" s="64" t="s">
        <v>225</v>
      </c>
      <c r="D26" s="3"/>
      <c r="E26" s="3"/>
      <c r="F26" s="3"/>
      <c r="G26" s="66">
        <f>ROUND(SUM(G22:G25),5)</f>
        <v>0</v>
      </c>
    </row>
    <row r="27" spans="1:7">
      <c r="A27" s="3"/>
      <c r="B27" s="3"/>
      <c r="C27" s="64" t="s">
        <v>6</v>
      </c>
      <c r="D27" s="3"/>
      <c r="E27" s="3"/>
      <c r="F27" s="3"/>
      <c r="G27" s="58"/>
    </row>
    <row r="28" spans="1:7">
      <c r="A28" s="3"/>
      <c r="B28" s="3"/>
      <c r="C28" s="3"/>
      <c r="D28" s="64" t="s">
        <v>226</v>
      </c>
      <c r="E28" s="3"/>
      <c r="F28" s="3"/>
      <c r="G28" s="66">
        <v>1</v>
      </c>
    </row>
    <row r="29" spans="1:7">
      <c r="A29" s="3"/>
      <c r="B29" s="3"/>
      <c r="C29" s="3"/>
      <c r="D29" s="64" t="s">
        <v>227</v>
      </c>
      <c r="E29" s="3"/>
      <c r="F29" s="3"/>
      <c r="G29" s="66">
        <v>0</v>
      </c>
    </row>
    <row r="30" spans="1:7" ht="13.5" thickBot="1">
      <c r="A30" s="3"/>
      <c r="B30" s="3"/>
      <c r="C30" s="3"/>
      <c r="D30" s="64" t="s">
        <v>228</v>
      </c>
      <c r="E30" s="3"/>
      <c r="F30" s="3"/>
      <c r="G30" s="67">
        <v>0</v>
      </c>
    </row>
    <row r="31" spans="1:7">
      <c r="A31" s="3"/>
      <c r="B31" s="3"/>
      <c r="C31" s="64" t="s">
        <v>229</v>
      </c>
      <c r="D31" s="3"/>
      <c r="E31" s="3"/>
      <c r="F31" s="3"/>
      <c r="G31" s="66">
        <f>ROUND(SUM(G27:G30),5)</f>
        <v>1</v>
      </c>
    </row>
    <row r="32" spans="1:7">
      <c r="A32" s="3"/>
      <c r="B32" s="3"/>
      <c r="C32" s="64" t="s">
        <v>7</v>
      </c>
      <c r="D32" s="3"/>
      <c r="E32" s="3"/>
      <c r="F32" s="3"/>
      <c r="G32" s="66">
        <v>0</v>
      </c>
    </row>
    <row r="33" spans="1:7">
      <c r="A33" s="3"/>
      <c r="B33" s="3"/>
      <c r="C33" s="64" t="s">
        <v>230</v>
      </c>
      <c r="D33" s="3"/>
      <c r="E33" s="3"/>
      <c r="F33" s="3"/>
      <c r="G33" s="58"/>
    </row>
    <row r="34" spans="1:7">
      <c r="A34" s="3"/>
      <c r="B34" s="3"/>
      <c r="C34" s="3"/>
      <c r="D34" s="64" t="s">
        <v>231</v>
      </c>
      <c r="E34" s="3"/>
      <c r="F34" s="3"/>
      <c r="G34" s="66">
        <v>0</v>
      </c>
    </row>
    <row r="35" spans="1:7">
      <c r="A35" s="3"/>
      <c r="B35" s="3"/>
      <c r="C35" s="3"/>
      <c r="D35" s="64" t="s">
        <v>446</v>
      </c>
      <c r="E35" s="3"/>
      <c r="F35" s="3"/>
      <c r="G35" s="66">
        <v>0</v>
      </c>
    </row>
    <row r="36" spans="1:7" ht="13.5" thickBot="1">
      <c r="A36" s="3"/>
      <c r="B36" s="3"/>
      <c r="C36" s="3"/>
      <c r="D36" s="64" t="s">
        <v>232</v>
      </c>
      <c r="E36" s="3"/>
      <c r="F36" s="3"/>
      <c r="G36" s="66">
        <v>0</v>
      </c>
    </row>
    <row r="37" spans="1:7" ht="13.5" thickBot="1">
      <c r="A37" s="3"/>
      <c r="B37" s="3"/>
      <c r="C37" s="64" t="s">
        <v>233</v>
      </c>
      <c r="D37" s="3"/>
      <c r="E37" s="3"/>
      <c r="F37" s="3"/>
      <c r="G37" s="69">
        <f>ROUND(SUM(G33:G36),5)</f>
        <v>0</v>
      </c>
    </row>
    <row r="38" spans="1:7">
      <c r="A38" s="3"/>
      <c r="B38" s="64" t="s">
        <v>8</v>
      </c>
      <c r="C38" s="3"/>
      <c r="D38" s="3"/>
      <c r="E38" s="3"/>
      <c r="F38" s="3"/>
      <c r="G38" s="66">
        <f>ROUND(G2+G8+G14+SUM(G20:G21)+G26+SUM(G31:G32)+G37,5)</f>
        <v>30561</v>
      </c>
    </row>
    <row r="39" spans="1:7">
      <c r="A39" s="3"/>
      <c r="B39" s="64" t="s">
        <v>9</v>
      </c>
      <c r="C39" s="3"/>
      <c r="D39" s="3"/>
      <c r="E39" s="3"/>
      <c r="F39" s="3"/>
      <c r="G39" s="58"/>
    </row>
    <row r="40" spans="1:7">
      <c r="A40" s="3"/>
      <c r="B40" s="3"/>
      <c r="C40" s="64" t="s">
        <v>10</v>
      </c>
      <c r="D40" s="3"/>
      <c r="E40" s="3"/>
      <c r="F40" s="3"/>
      <c r="G40" s="58"/>
    </row>
    <row r="41" spans="1:7">
      <c r="A41" s="3"/>
      <c r="B41" s="3"/>
      <c r="C41" s="3"/>
      <c r="D41" s="64" t="s">
        <v>234</v>
      </c>
      <c r="E41" s="3"/>
      <c r="F41" s="3"/>
      <c r="G41" s="66">
        <v>0</v>
      </c>
    </row>
    <row r="42" spans="1:7">
      <c r="A42" s="3"/>
      <c r="B42" s="3"/>
      <c r="C42" s="3"/>
      <c r="D42" s="64" t="s">
        <v>235</v>
      </c>
      <c r="E42" s="3"/>
      <c r="F42" s="3"/>
      <c r="G42" s="66">
        <v>0</v>
      </c>
    </row>
    <row r="43" spans="1:7">
      <c r="A43" s="3"/>
      <c r="B43" s="3"/>
      <c r="C43" s="3"/>
      <c r="D43" s="64" t="s">
        <v>236</v>
      </c>
      <c r="E43" s="3"/>
      <c r="F43" s="3"/>
      <c r="G43" s="58"/>
    </row>
    <row r="44" spans="1:7">
      <c r="A44" s="3"/>
      <c r="B44" s="3"/>
      <c r="C44" s="3"/>
      <c r="D44" s="3"/>
      <c r="E44" s="64" t="s">
        <v>237</v>
      </c>
      <c r="F44" s="3"/>
      <c r="G44" s="66">
        <v>0</v>
      </c>
    </row>
    <row r="45" spans="1:7">
      <c r="A45" s="3"/>
      <c r="B45" s="3"/>
      <c r="C45" s="3"/>
      <c r="D45" s="3"/>
      <c r="E45" s="64" t="s">
        <v>238</v>
      </c>
      <c r="F45" s="3"/>
      <c r="G45" s="66">
        <v>0</v>
      </c>
    </row>
    <row r="46" spans="1:7">
      <c r="A46" s="3"/>
      <c r="B46" s="3"/>
      <c r="C46" s="3"/>
      <c r="D46" s="3"/>
      <c r="E46" s="64" t="s">
        <v>239</v>
      </c>
      <c r="F46" s="3"/>
      <c r="G46" s="66">
        <v>0</v>
      </c>
    </row>
    <row r="47" spans="1:7">
      <c r="A47" s="3"/>
      <c r="B47" s="3"/>
      <c r="C47" s="3"/>
      <c r="D47" s="3"/>
      <c r="E47" s="64" t="s">
        <v>240</v>
      </c>
      <c r="F47" s="3"/>
      <c r="G47" s="66">
        <v>0</v>
      </c>
    </row>
    <row r="48" spans="1:7">
      <c r="A48" s="3"/>
      <c r="B48" s="3"/>
      <c r="C48" s="3"/>
      <c r="D48" s="3"/>
      <c r="E48" s="64" t="s">
        <v>241</v>
      </c>
      <c r="F48" s="3"/>
      <c r="G48" s="66">
        <v>0</v>
      </c>
    </row>
    <row r="49" spans="1:7">
      <c r="A49" s="3"/>
      <c r="B49" s="3"/>
      <c r="C49" s="3"/>
      <c r="D49" s="3"/>
      <c r="E49" s="64" t="s">
        <v>242</v>
      </c>
      <c r="F49" s="3"/>
      <c r="G49" s="66">
        <v>0</v>
      </c>
    </row>
    <row r="50" spans="1:7">
      <c r="A50" s="3"/>
      <c r="B50" s="3"/>
      <c r="C50" s="3"/>
      <c r="D50" s="3"/>
      <c r="E50" s="64" t="s">
        <v>243</v>
      </c>
      <c r="F50" s="3"/>
      <c r="G50" s="66">
        <v>0</v>
      </c>
    </row>
    <row r="51" spans="1:7" ht="13.5" thickBot="1">
      <c r="A51" s="3"/>
      <c r="B51" s="3"/>
      <c r="C51" s="3"/>
      <c r="D51" s="3"/>
      <c r="E51" s="64" t="s">
        <v>244</v>
      </c>
      <c r="F51" s="3"/>
      <c r="G51" s="67">
        <v>0</v>
      </c>
    </row>
    <row r="52" spans="1:7">
      <c r="A52" s="3"/>
      <c r="B52" s="3"/>
      <c r="C52" s="3"/>
      <c r="D52" s="64" t="s">
        <v>245</v>
      </c>
      <c r="E52" s="3"/>
      <c r="F52" s="3"/>
      <c r="G52" s="66">
        <f>ROUND(SUM(G43:G51),5)</f>
        <v>0</v>
      </c>
    </row>
    <row r="53" spans="1:7">
      <c r="A53" s="3"/>
      <c r="B53" s="3"/>
      <c r="C53" s="3"/>
      <c r="D53" s="64" t="s">
        <v>246</v>
      </c>
      <c r="E53" s="3"/>
      <c r="F53" s="3"/>
      <c r="G53" s="66">
        <v>0</v>
      </c>
    </row>
    <row r="54" spans="1:7">
      <c r="A54" s="3"/>
      <c r="B54" s="3"/>
      <c r="C54" s="3"/>
      <c r="D54" s="64" t="s">
        <v>247</v>
      </c>
      <c r="E54" s="3"/>
      <c r="F54" s="3"/>
      <c r="G54" s="66">
        <v>0</v>
      </c>
    </row>
    <row r="55" spans="1:7">
      <c r="A55" s="3"/>
      <c r="B55" s="3"/>
      <c r="C55" s="3"/>
      <c r="D55" s="64" t="s">
        <v>248</v>
      </c>
      <c r="E55" s="3"/>
      <c r="F55" s="3"/>
      <c r="G55" s="66">
        <v>0</v>
      </c>
    </row>
    <row r="56" spans="1:7" ht="13.5" thickBot="1">
      <c r="A56" s="3"/>
      <c r="B56" s="3"/>
      <c r="C56" s="3"/>
      <c r="D56" s="64" t="s">
        <v>249</v>
      </c>
      <c r="E56" s="3"/>
      <c r="F56" s="3"/>
      <c r="G56" s="67">
        <v>0</v>
      </c>
    </row>
    <row r="57" spans="1:7">
      <c r="A57" s="3"/>
      <c r="B57" s="3"/>
      <c r="C57" s="64" t="s">
        <v>250</v>
      </c>
      <c r="D57" s="3"/>
      <c r="E57" s="3"/>
      <c r="F57" s="3"/>
      <c r="G57" s="66">
        <f>ROUND(SUM(G40:G42)+SUM(G52:G56),5)</f>
        <v>0</v>
      </c>
    </row>
    <row r="58" spans="1:7">
      <c r="A58" s="3"/>
      <c r="B58" s="3"/>
      <c r="C58" s="64" t="s">
        <v>11</v>
      </c>
      <c r="D58" s="3"/>
      <c r="E58" s="3"/>
      <c r="F58" s="3"/>
      <c r="G58" s="58"/>
    </row>
    <row r="59" spans="1:7">
      <c r="A59" s="3"/>
      <c r="B59" s="3"/>
      <c r="C59" s="3"/>
      <c r="D59" s="64" t="s">
        <v>251</v>
      </c>
      <c r="E59" s="3"/>
      <c r="F59" s="3"/>
      <c r="G59" s="58"/>
    </row>
    <row r="60" spans="1:7">
      <c r="A60" s="3"/>
      <c r="B60" s="3"/>
      <c r="C60" s="3"/>
      <c r="D60" s="3"/>
      <c r="E60" s="64" t="s">
        <v>252</v>
      </c>
      <c r="F60" s="3"/>
      <c r="G60" s="66">
        <v>0</v>
      </c>
    </row>
    <row r="61" spans="1:7">
      <c r="A61" s="3"/>
      <c r="B61" s="3"/>
      <c r="C61" s="3"/>
      <c r="D61" s="3"/>
      <c r="E61" s="64" t="s">
        <v>253</v>
      </c>
      <c r="F61" s="3"/>
      <c r="G61" s="66">
        <v>0</v>
      </c>
    </row>
    <row r="62" spans="1:7">
      <c r="A62" s="3"/>
      <c r="B62" s="3"/>
      <c r="C62" s="3"/>
      <c r="D62" s="3"/>
      <c r="E62" s="64" t="s">
        <v>254</v>
      </c>
      <c r="F62" s="3"/>
      <c r="G62" s="66">
        <v>0</v>
      </c>
    </row>
    <row r="63" spans="1:7">
      <c r="A63" s="3"/>
      <c r="B63" s="3"/>
      <c r="C63" s="3"/>
      <c r="D63" s="3"/>
      <c r="E63" s="64" t="s">
        <v>255</v>
      </c>
      <c r="F63" s="3"/>
      <c r="G63" s="66">
        <v>0</v>
      </c>
    </row>
    <row r="64" spans="1:7">
      <c r="A64" s="3"/>
      <c r="B64" s="3"/>
      <c r="C64" s="3"/>
      <c r="D64" s="3"/>
      <c r="E64" s="64" t="s">
        <v>256</v>
      </c>
      <c r="F64" s="3"/>
      <c r="G64" s="66">
        <v>0</v>
      </c>
    </row>
    <row r="65" spans="1:7" ht="13.5" thickBot="1">
      <c r="A65" s="3"/>
      <c r="B65" s="3"/>
      <c r="C65" s="3"/>
      <c r="D65" s="3"/>
      <c r="E65" s="64" t="s">
        <v>257</v>
      </c>
      <c r="F65" s="3"/>
      <c r="G65" s="67">
        <v>137</v>
      </c>
    </row>
    <row r="66" spans="1:7">
      <c r="A66" s="3"/>
      <c r="B66" s="3"/>
      <c r="C66" s="3"/>
      <c r="D66" s="64" t="s">
        <v>258</v>
      </c>
      <c r="E66" s="3"/>
      <c r="F66" s="3"/>
      <c r="G66" s="66">
        <f>ROUND(SUM(G59:G65),5)</f>
        <v>137</v>
      </c>
    </row>
    <row r="67" spans="1:7">
      <c r="A67" s="3"/>
      <c r="B67" s="3"/>
      <c r="C67" s="3"/>
      <c r="D67" s="64" t="s">
        <v>259</v>
      </c>
      <c r="E67" s="3"/>
      <c r="F67" s="3"/>
      <c r="G67" s="66">
        <v>0</v>
      </c>
    </row>
    <row r="68" spans="1:7">
      <c r="A68" s="3"/>
      <c r="B68" s="3"/>
      <c r="C68" s="3"/>
      <c r="D68" s="64" t="s">
        <v>260</v>
      </c>
      <c r="E68" s="3"/>
      <c r="F68" s="3"/>
      <c r="G68" s="66">
        <v>937</v>
      </c>
    </row>
    <row r="69" spans="1:7">
      <c r="A69" s="3"/>
      <c r="B69" s="3"/>
      <c r="C69" s="3"/>
      <c r="D69" s="64" t="s">
        <v>261</v>
      </c>
      <c r="E69" s="3"/>
      <c r="F69" s="3"/>
      <c r="G69" s="66">
        <v>269</v>
      </c>
    </row>
    <row r="70" spans="1:7">
      <c r="A70" s="3"/>
      <c r="B70" s="3"/>
      <c r="C70" s="3"/>
      <c r="D70" s="64" t="s">
        <v>262</v>
      </c>
      <c r="E70" s="3"/>
      <c r="F70" s="3"/>
      <c r="G70" s="66">
        <v>0</v>
      </c>
    </row>
    <row r="71" spans="1:7">
      <c r="A71" s="3"/>
      <c r="B71" s="3"/>
      <c r="C71" s="3"/>
      <c r="D71" s="64" t="s">
        <v>263</v>
      </c>
      <c r="E71" s="3"/>
      <c r="F71" s="3"/>
      <c r="G71" s="66">
        <v>0</v>
      </c>
    </row>
    <row r="72" spans="1:7">
      <c r="A72" s="3"/>
      <c r="B72" s="3"/>
      <c r="C72" s="3"/>
      <c r="D72" s="64" t="s">
        <v>264</v>
      </c>
      <c r="E72" s="3"/>
      <c r="F72" s="3"/>
      <c r="G72" s="66">
        <v>0</v>
      </c>
    </row>
    <row r="73" spans="1:7" ht="13.5" thickBot="1">
      <c r="A73" s="3"/>
      <c r="B73" s="3"/>
      <c r="C73" s="3"/>
      <c r="D73" s="64" t="s">
        <v>265</v>
      </c>
      <c r="E73" s="3"/>
      <c r="F73" s="3"/>
      <c r="G73" s="67">
        <v>0</v>
      </c>
    </row>
    <row r="74" spans="1:7">
      <c r="A74" s="3"/>
      <c r="B74" s="3"/>
      <c r="C74" s="64" t="s">
        <v>266</v>
      </c>
      <c r="D74" s="3"/>
      <c r="E74" s="3"/>
      <c r="F74" s="3"/>
      <c r="G74" s="66">
        <f>ROUND(G58+SUM(G66:G73),5)</f>
        <v>1343</v>
      </c>
    </row>
    <row r="75" spans="1:7">
      <c r="A75" s="3"/>
      <c r="B75" s="3"/>
      <c r="C75" s="64" t="s">
        <v>267</v>
      </c>
      <c r="D75" s="3"/>
      <c r="E75" s="3"/>
      <c r="F75" s="3"/>
      <c r="G75" s="58"/>
    </row>
    <row r="76" spans="1:7">
      <c r="A76" s="3"/>
      <c r="B76" s="3"/>
      <c r="C76" s="3"/>
      <c r="D76" s="64" t="s">
        <v>268</v>
      </c>
      <c r="E76" s="3"/>
      <c r="F76" s="3"/>
      <c r="G76" s="66">
        <v>253</v>
      </c>
    </row>
    <row r="77" spans="1:7">
      <c r="A77" s="3"/>
      <c r="B77" s="3"/>
      <c r="C77" s="3"/>
      <c r="D77" s="64" t="s">
        <v>269</v>
      </c>
      <c r="E77" s="3"/>
      <c r="F77" s="3"/>
      <c r="G77" s="66">
        <v>0</v>
      </c>
    </row>
    <row r="78" spans="1:7">
      <c r="A78" s="3"/>
      <c r="B78" s="3"/>
      <c r="C78" s="3"/>
      <c r="D78" s="64" t="s">
        <v>271</v>
      </c>
      <c r="E78" s="3"/>
      <c r="F78" s="3"/>
      <c r="G78" s="66">
        <v>0</v>
      </c>
    </row>
    <row r="79" spans="1:7">
      <c r="A79" s="3"/>
      <c r="B79" s="3"/>
      <c r="C79" s="3"/>
      <c r="D79" s="64" t="s">
        <v>270</v>
      </c>
      <c r="E79" s="3"/>
      <c r="F79" s="3"/>
      <c r="G79" s="66">
        <v>0</v>
      </c>
    </row>
    <row r="80" spans="1:7" ht="13.5" thickBot="1">
      <c r="A80" s="3"/>
      <c r="B80" s="3"/>
      <c r="C80" s="3"/>
      <c r="D80" s="64" t="s">
        <v>272</v>
      </c>
      <c r="E80" s="3"/>
      <c r="F80" s="3"/>
      <c r="G80" s="67">
        <v>0</v>
      </c>
    </row>
    <row r="81" spans="1:7">
      <c r="A81" s="3"/>
      <c r="B81" s="3"/>
      <c r="C81" s="64" t="s">
        <v>273</v>
      </c>
      <c r="D81" s="3"/>
      <c r="E81" s="3"/>
      <c r="F81" s="3"/>
      <c r="G81" s="66">
        <f>ROUND(SUM(G75:G80),5)</f>
        <v>253</v>
      </c>
    </row>
    <row r="82" spans="1:7">
      <c r="A82" s="3"/>
      <c r="B82" s="3"/>
      <c r="C82" s="64" t="s">
        <v>13</v>
      </c>
      <c r="D82" s="3"/>
      <c r="E82" s="3"/>
      <c r="F82" s="3"/>
      <c r="G82" s="58"/>
    </row>
    <row r="83" spans="1:7">
      <c r="A83" s="3"/>
      <c r="B83" s="3"/>
      <c r="C83" s="3"/>
      <c r="D83" s="64" t="s">
        <v>274</v>
      </c>
      <c r="E83" s="3"/>
      <c r="F83" s="3"/>
      <c r="G83" s="58"/>
    </row>
    <row r="84" spans="1:7">
      <c r="A84" s="3"/>
      <c r="B84" s="3"/>
      <c r="C84" s="3"/>
      <c r="D84" s="3"/>
      <c r="E84" s="64" t="s">
        <v>275</v>
      </c>
      <c r="F84" s="3"/>
      <c r="G84" s="66">
        <v>9818</v>
      </c>
    </row>
    <row r="85" spans="1:7">
      <c r="A85" s="3"/>
      <c r="B85" s="3"/>
      <c r="C85" s="3"/>
      <c r="D85" s="3"/>
      <c r="E85" s="64" t="s">
        <v>276</v>
      </c>
      <c r="F85" s="3"/>
      <c r="G85" s="66">
        <v>8470</v>
      </c>
    </row>
    <row r="86" spans="1:7">
      <c r="A86" s="3"/>
      <c r="B86" s="3"/>
      <c r="C86" s="3"/>
      <c r="D86" s="3"/>
      <c r="E86" s="64" t="s">
        <v>277</v>
      </c>
      <c r="F86" s="3"/>
      <c r="G86" s="66">
        <v>0</v>
      </c>
    </row>
    <row r="87" spans="1:7" ht="13.5" thickBot="1">
      <c r="A87" s="3"/>
      <c r="B87" s="3"/>
      <c r="C87" s="3"/>
      <c r="D87" s="3"/>
      <c r="E87" s="64" t="s">
        <v>278</v>
      </c>
      <c r="F87" s="3"/>
      <c r="G87" s="67">
        <v>0</v>
      </c>
    </row>
    <row r="88" spans="1:7">
      <c r="A88" s="3"/>
      <c r="B88" s="3"/>
      <c r="C88" s="3"/>
      <c r="D88" s="64" t="s">
        <v>279</v>
      </c>
      <c r="E88" s="3"/>
      <c r="F88" s="3"/>
      <c r="G88" s="66">
        <f>ROUND(SUM(G83:G87),5)</f>
        <v>18288</v>
      </c>
    </row>
    <row r="89" spans="1:7">
      <c r="A89" s="3"/>
      <c r="B89" s="3"/>
      <c r="C89" s="3"/>
      <c r="D89" s="64" t="s">
        <v>280</v>
      </c>
      <c r="E89" s="3"/>
      <c r="F89" s="3"/>
      <c r="G89" s="66">
        <v>572</v>
      </c>
    </row>
    <row r="90" spans="1:7">
      <c r="A90" s="3"/>
      <c r="B90" s="3"/>
      <c r="C90" s="3"/>
      <c r="D90" s="64" t="s">
        <v>281</v>
      </c>
      <c r="E90" s="3"/>
      <c r="F90" s="3"/>
      <c r="G90" s="58"/>
    </row>
    <row r="91" spans="1:7">
      <c r="A91" s="3"/>
      <c r="B91" s="3"/>
      <c r="C91" s="3"/>
      <c r="D91" s="3"/>
      <c r="E91" s="64" t="s">
        <v>282</v>
      </c>
      <c r="F91" s="3"/>
      <c r="G91" s="66">
        <v>1755</v>
      </c>
    </row>
    <row r="92" spans="1:7">
      <c r="A92" s="3"/>
      <c r="B92" s="3"/>
      <c r="C92" s="3"/>
      <c r="D92" s="3"/>
      <c r="E92" s="64" t="s">
        <v>283</v>
      </c>
      <c r="F92" s="3"/>
      <c r="G92" s="66">
        <v>527</v>
      </c>
    </row>
    <row r="93" spans="1:7" ht="13.5" thickBot="1">
      <c r="A93" s="3"/>
      <c r="B93" s="3"/>
      <c r="C93" s="3"/>
      <c r="D93" s="3"/>
      <c r="E93" s="64" t="s">
        <v>284</v>
      </c>
      <c r="F93" s="3"/>
      <c r="G93" s="67">
        <v>0</v>
      </c>
    </row>
    <row r="94" spans="1:7">
      <c r="A94" s="3"/>
      <c r="B94" s="3"/>
      <c r="C94" s="3"/>
      <c r="D94" s="64" t="s">
        <v>285</v>
      </c>
      <c r="E94" s="3"/>
      <c r="F94" s="3"/>
      <c r="G94" s="66">
        <f>ROUND(SUM(G90:G93),5)</f>
        <v>2282</v>
      </c>
    </row>
    <row r="95" spans="1:7">
      <c r="A95" s="3"/>
      <c r="B95" s="3"/>
      <c r="C95" s="3"/>
      <c r="D95" s="64" t="s">
        <v>286</v>
      </c>
      <c r="E95" s="3"/>
      <c r="F95" s="3"/>
      <c r="G95" s="58"/>
    </row>
    <row r="96" spans="1:7">
      <c r="A96" s="3"/>
      <c r="B96" s="3"/>
      <c r="C96" s="3"/>
      <c r="D96" s="3"/>
      <c r="E96" s="64" t="s">
        <v>287</v>
      </c>
      <c r="F96" s="3"/>
      <c r="G96" s="66">
        <v>0</v>
      </c>
    </row>
    <row r="97" spans="1:7">
      <c r="A97" s="3"/>
      <c r="B97" s="3"/>
      <c r="C97" s="3"/>
      <c r="D97" s="3"/>
      <c r="E97" s="64" t="s">
        <v>288</v>
      </c>
      <c r="F97" s="3"/>
      <c r="G97" s="66">
        <v>0</v>
      </c>
    </row>
    <row r="98" spans="1:7" ht="13.5" thickBot="1">
      <c r="A98" s="3"/>
      <c r="B98" s="3"/>
      <c r="C98" s="3"/>
      <c r="D98" s="3"/>
      <c r="E98" s="64" t="s">
        <v>289</v>
      </c>
      <c r="F98" s="3"/>
      <c r="G98" s="67">
        <v>0</v>
      </c>
    </row>
    <row r="99" spans="1:7">
      <c r="A99" s="3"/>
      <c r="B99" s="3"/>
      <c r="C99" s="3"/>
      <c r="D99" s="64" t="s">
        <v>290</v>
      </c>
      <c r="E99" s="3"/>
      <c r="F99" s="3"/>
      <c r="G99" s="66">
        <f>ROUND(SUM(G95:G98),5)</f>
        <v>0</v>
      </c>
    </row>
    <row r="100" spans="1:7">
      <c r="A100" s="3"/>
      <c r="B100" s="3"/>
      <c r="C100" s="3"/>
      <c r="D100" s="64" t="s">
        <v>291</v>
      </c>
      <c r="E100" s="3"/>
      <c r="F100" s="3"/>
      <c r="G100" s="58"/>
    </row>
    <row r="101" spans="1:7">
      <c r="A101" s="3"/>
      <c r="B101" s="3"/>
      <c r="C101" s="3"/>
      <c r="D101" s="3"/>
      <c r="E101" s="64" t="s">
        <v>292</v>
      </c>
      <c r="F101" s="3"/>
      <c r="G101" s="58"/>
    </row>
    <row r="102" spans="1:7">
      <c r="A102" s="3"/>
      <c r="B102" s="3"/>
      <c r="C102" s="3"/>
      <c r="D102" s="3"/>
      <c r="E102" s="3"/>
      <c r="F102" s="64" t="s">
        <v>293</v>
      </c>
      <c r="G102" s="66">
        <v>367</v>
      </c>
    </row>
    <row r="103" spans="1:7">
      <c r="A103" s="3"/>
      <c r="B103" s="3"/>
      <c r="C103" s="3"/>
      <c r="D103" s="3"/>
      <c r="E103" s="3"/>
      <c r="F103" s="64" t="s">
        <v>294</v>
      </c>
      <c r="G103" s="66">
        <v>2500</v>
      </c>
    </row>
    <row r="104" spans="1:7" ht="13.5" thickBot="1">
      <c r="A104" s="3"/>
      <c r="B104" s="3"/>
      <c r="C104" s="3"/>
      <c r="D104" s="3"/>
      <c r="E104" s="3"/>
      <c r="F104" s="64" t="s">
        <v>295</v>
      </c>
      <c r="G104" s="67">
        <v>0</v>
      </c>
    </row>
    <row r="105" spans="1:7">
      <c r="A105" s="3"/>
      <c r="B105" s="3"/>
      <c r="C105" s="3"/>
      <c r="D105" s="3"/>
      <c r="E105" s="64" t="s">
        <v>296</v>
      </c>
      <c r="F105" s="3"/>
      <c r="G105" s="66">
        <f>ROUND(SUM(G101:G104),5)</f>
        <v>2867</v>
      </c>
    </row>
    <row r="106" spans="1:7">
      <c r="A106" s="3"/>
      <c r="B106" s="3"/>
      <c r="C106" s="3"/>
      <c r="D106" s="3"/>
      <c r="E106" s="64" t="s">
        <v>297</v>
      </c>
      <c r="F106" s="3"/>
      <c r="G106" s="58"/>
    </row>
    <row r="107" spans="1:7">
      <c r="A107" s="3"/>
      <c r="B107" s="3"/>
      <c r="C107" s="3"/>
      <c r="D107" s="3"/>
      <c r="E107" s="3"/>
      <c r="F107" s="64" t="s">
        <v>298</v>
      </c>
      <c r="G107" s="66">
        <v>0</v>
      </c>
    </row>
    <row r="108" spans="1:7">
      <c r="A108" s="3"/>
      <c r="B108" s="3"/>
      <c r="C108" s="3"/>
      <c r="D108" s="3"/>
      <c r="E108" s="3"/>
      <c r="F108" s="64" t="s">
        <v>299</v>
      </c>
      <c r="G108" s="66">
        <v>0</v>
      </c>
    </row>
    <row r="109" spans="1:7" ht="13.5" thickBot="1">
      <c r="A109" s="3"/>
      <c r="B109" s="3"/>
      <c r="C109" s="3"/>
      <c r="D109" s="3"/>
      <c r="E109" s="3"/>
      <c r="F109" s="64" t="s">
        <v>300</v>
      </c>
      <c r="G109" s="67">
        <v>0</v>
      </c>
    </row>
    <row r="110" spans="1:7">
      <c r="A110" s="3"/>
      <c r="B110" s="3"/>
      <c r="C110" s="3"/>
      <c r="D110" s="3"/>
      <c r="E110" s="64" t="s">
        <v>301</v>
      </c>
      <c r="F110" s="3"/>
      <c r="G110" s="66">
        <f>ROUND(SUM(G106:G109),5)</f>
        <v>0</v>
      </c>
    </row>
    <row r="111" spans="1:7">
      <c r="A111" s="3"/>
      <c r="B111" s="3"/>
      <c r="C111" s="3"/>
      <c r="D111" s="3"/>
      <c r="E111" s="64" t="s">
        <v>302</v>
      </c>
      <c r="F111" s="3"/>
      <c r="G111" s="58"/>
    </row>
    <row r="112" spans="1:7">
      <c r="A112" s="3"/>
      <c r="B112" s="3"/>
      <c r="C112" s="3"/>
      <c r="D112" s="3"/>
      <c r="E112" s="3"/>
      <c r="F112" s="64" t="s">
        <v>303</v>
      </c>
      <c r="G112" s="66">
        <v>0</v>
      </c>
    </row>
    <row r="113" spans="1:7">
      <c r="A113" s="3"/>
      <c r="B113" s="3"/>
      <c r="C113" s="3"/>
      <c r="D113" s="3"/>
      <c r="E113" s="3"/>
      <c r="F113" s="64" t="s">
        <v>304</v>
      </c>
      <c r="G113" s="66">
        <v>0</v>
      </c>
    </row>
    <row r="114" spans="1:7" ht="13.5" thickBot="1">
      <c r="A114" s="3"/>
      <c r="B114" s="3"/>
      <c r="C114" s="3"/>
      <c r="D114" s="3"/>
      <c r="E114" s="3"/>
      <c r="F114" s="64" t="s">
        <v>305</v>
      </c>
      <c r="G114" s="67">
        <v>0</v>
      </c>
    </row>
    <row r="115" spans="1:7">
      <c r="A115" s="3"/>
      <c r="B115" s="3"/>
      <c r="C115" s="3"/>
      <c r="D115" s="3"/>
      <c r="E115" s="64" t="s">
        <v>306</v>
      </c>
      <c r="F115" s="3"/>
      <c r="G115" s="66">
        <f>ROUND(SUM(G111:G114),5)</f>
        <v>0</v>
      </c>
    </row>
    <row r="116" spans="1:7">
      <c r="A116" s="3"/>
      <c r="B116" s="3"/>
      <c r="C116" s="3"/>
      <c r="D116" s="3"/>
      <c r="E116" s="64" t="s">
        <v>307</v>
      </c>
      <c r="F116" s="3"/>
      <c r="G116" s="66">
        <v>0</v>
      </c>
    </row>
    <row r="117" spans="1:7">
      <c r="A117" s="3"/>
      <c r="B117" s="3"/>
      <c r="C117" s="3"/>
      <c r="D117" s="3"/>
      <c r="E117" s="64" t="s">
        <v>308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309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310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311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312</v>
      </c>
      <c r="F121" s="3"/>
      <c r="G121" s="66">
        <v>0</v>
      </c>
    </row>
    <row r="122" spans="1:7" ht="13.5" thickBot="1">
      <c r="A122" s="3"/>
      <c r="B122" s="3"/>
      <c r="C122" s="3"/>
      <c r="D122" s="3"/>
      <c r="E122" s="64" t="s">
        <v>313</v>
      </c>
      <c r="F122" s="3"/>
      <c r="G122" s="67">
        <v>0</v>
      </c>
    </row>
    <row r="123" spans="1:7">
      <c r="A123" s="3"/>
      <c r="B123" s="3"/>
      <c r="C123" s="3"/>
      <c r="D123" s="64" t="s">
        <v>314</v>
      </c>
      <c r="E123" s="3"/>
      <c r="F123" s="3"/>
      <c r="G123" s="66">
        <f>ROUND(G100+G105+G110+SUM(G115:G122),5)</f>
        <v>2867</v>
      </c>
    </row>
    <row r="124" spans="1:7">
      <c r="A124" s="3"/>
      <c r="B124" s="3"/>
      <c r="C124" s="3"/>
      <c r="D124" s="64" t="s">
        <v>438</v>
      </c>
      <c r="E124" s="3"/>
      <c r="F124" s="3"/>
      <c r="G124" s="66">
        <v>0</v>
      </c>
    </row>
    <row r="125" spans="1:7">
      <c r="A125" s="3"/>
      <c r="B125" s="3"/>
      <c r="C125" s="3"/>
      <c r="D125" s="64" t="s">
        <v>315</v>
      </c>
      <c r="E125" s="3"/>
      <c r="F125" s="3"/>
      <c r="G125" s="66">
        <v>0</v>
      </c>
    </row>
    <row r="126" spans="1:7" ht="13.5" thickBot="1">
      <c r="A126" s="3"/>
      <c r="B126" s="3"/>
      <c r="C126" s="3"/>
      <c r="D126" s="64" t="s">
        <v>316</v>
      </c>
      <c r="E126" s="3"/>
      <c r="F126" s="3"/>
      <c r="G126" s="67">
        <v>0</v>
      </c>
    </row>
    <row r="127" spans="1:7">
      <c r="A127" s="3"/>
      <c r="B127" s="3"/>
      <c r="C127" s="64" t="s">
        <v>317</v>
      </c>
      <c r="D127" s="3"/>
      <c r="E127" s="3"/>
      <c r="F127" s="3"/>
      <c r="G127" s="66">
        <f>ROUND(G82+SUM(G88:G89)+G94+G99+SUM(G123:G126),5)</f>
        <v>24009</v>
      </c>
    </row>
    <row r="128" spans="1:7">
      <c r="A128" s="3"/>
      <c r="B128" s="3"/>
      <c r="C128" s="64" t="s">
        <v>14</v>
      </c>
      <c r="D128" s="3"/>
      <c r="E128" s="3"/>
      <c r="F128" s="3"/>
      <c r="G128" s="58"/>
    </row>
    <row r="129" spans="1:7">
      <c r="A129" s="3"/>
      <c r="B129" s="3"/>
      <c r="C129" s="3"/>
      <c r="D129" s="64" t="s">
        <v>318</v>
      </c>
      <c r="E129" s="3"/>
      <c r="F129" s="3"/>
      <c r="G129" s="58"/>
    </row>
    <row r="130" spans="1:7">
      <c r="A130" s="3"/>
      <c r="B130" s="3"/>
      <c r="C130" s="3"/>
      <c r="D130" s="3"/>
      <c r="E130" s="64" t="s">
        <v>319</v>
      </c>
      <c r="F130" s="3"/>
      <c r="G130" s="66">
        <v>0</v>
      </c>
    </row>
    <row r="131" spans="1:7">
      <c r="A131" s="3"/>
      <c r="B131" s="3"/>
      <c r="C131" s="3"/>
      <c r="D131" s="3"/>
      <c r="E131" s="64" t="s">
        <v>320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321</v>
      </c>
      <c r="F132" s="3"/>
      <c r="G132" s="66">
        <v>0</v>
      </c>
    </row>
    <row r="133" spans="1:7" ht="13.5" thickBot="1">
      <c r="A133" s="3"/>
      <c r="B133" s="3"/>
      <c r="C133" s="3"/>
      <c r="D133" s="3"/>
      <c r="E133" s="64" t="s">
        <v>322</v>
      </c>
      <c r="F133" s="3"/>
      <c r="G133" s="67">
        <v>0</v>
      </c>
    </row>
    <row r="134" spans="1:7">
      <c r="A134" s="3"/>
      <c r="B134" s="3"/>
      <c r="C134" s="3"/>
      <c r="D134" s="64" t="s">
        <v>323</v>
      </c>
      <c r="E134" s="3"/>
      <c r="F134" s="3"/>
      <c r="G134" s="66">
        <f>ROUND(SUM(G129:G133),5)</f>
        <v>0</v>
      </c>
    </row>
    <row r="135" spans="1:7">
      <c r="A135" s="3"/>
      <c r="B135" s="3"/>
      <c r="C135" s="3"/>
      <c r="D135" s="64" t="s">
        <v>324</v>
      </c>
      <c r="E135" s="3"/>
      <c r="F135" s="3"/>
      <c r="G135" s="58"/>
    </row>
    <row r="136" spans="1:7">
      <c r="A136" s="3"/>
      <c r="B136" s="3"/>
      <c r="C136" s="3"/>
      <c r="D136" s="3"/>
      <c r="E136" s="64" t="s">
        <v>325</v>
      </c>
      <c r="F136" s="3"/>
      <c r="G136" s="66">
        <v>0</v>
      </c>
    </row>
    <row r="137" spans="1:7">
      <c r="A137" s="3"/>
      <c r="B137" s="3"/>
      <c r="C137" s="3"/>
      <c r="D137" s="3"/>
      <c r="E137" s="64" t="s">
        <v>326</v>
      </c>
      <c r="F137" s="3"/>
      <c r="G137" s="66">
        <v>0</v>
      </c>
    </row>
    <row r="138" spans="1:7" ht="13.5" thickBot="1">
      <c r="A138" s="3"/>
      <c r="B138" s="3"/>
      <c r="C138" s="3"/>
      <c r="D138" s="3"/>
      <c r="E138" s="64" t="s">
        <v>327</v>
      </c>
      <c r="F138" s="3"/>
      <c r="G138" s="67">
        <v>0</v>
      </c>
    </row>
    <row r="139" spans="1:7">
      <c r="A139" s="3"/>
      <c r="B139" s="3"/>
      <c r="C139" s="3"/>
      <c r="D139" s="64" t="s">
        <v>328</v>
      </c>
      <c r="E139" s="3"/>
      <c r="F139" s="3"/>
      <c r="G139" s="66">
        <f>ROUND(SUM(G135:G138),5)</f>
        <v>0</v>
      </c>
    </row>
    <row r="140" spans="1:7" ht="13.5" thickBot="1">
      <c r="A140" s="3"/>
      <c r="B140" s="3"/>
      <c r="C140" s="3"/>
      <c r="D140" s="64" t="s">
        <v>329</v>
      </c>
      <c r="E140" s="3"/>
      <c r="F140" s="3"/>
      <c r="G140" s="67">
        <v>0</v>
      </c>
    </row>
    <row r="141" spans="1:7">
      <c r="A141" s="3"/>
      <c r="B141" s="3"/>
      <c r="C141" s="64" t="s">
        <v>330</v>
      </c>
      <c r="D141" s="3"/>
      <c r="E141" s="3"/>
      <c r="F141" s="3"/>
      <c r="G141" s="66">
        <f>ROUND(G128+G134+SUM(G139:G140),5)</f>
        <v>0</v>
      </c>
    </row>
    <row r="142" spans="1:7">
      <c r="A142" s="3"/>
      <c r="B142" s="3"/>
      <c r="C142" s="64" t="s">
        <v>15</v>
      </c>
      <c r="D142" s="3"/>
      <c r="E142" s="3"/>
      <c r="F142" s="3"/>
      <c r="G142" s="58"/>
    </row>
    <row r="143" spans="1:7">
      <c r="A143" s="3"/>
      <c r="B143" s="3"/>
      <c r="C143" s="3"/>
      <c r="D143" s="64" t="s">
        <v>331</v>
      </c>
      <c r="E143" s="3"/>
      <c r="F143" s="3"/>
      <c r="G143" s="58"/>
    </row>
    <row r="144" spans="1:7">
      <c r="A144" s="3"/>
      <c r="B144" s="3"/>
      <c r="C144" s="3"/>
      <c r="D144" s="3"/>
      <c r="E144" s="64" t="s">
        <v>332</v>
      </c>
      <c r="F144" s="3"/>
      <c r="G144" s="66">
        <v>1688</v>
      </c>
    </row>
    <row r="145" spans="1:7">
      <c r="A145" s="3"/>
      <c r="B145" s="3"/>
      <c r="C145" s="3"/>
      <c r="D145" s="3"/>
      <c r="E145" s="64" t="s">
        <v>333</v>
      </c>
      <c r="F145" s="3"/>
      <c r="G145" s="66">
        <v>81</v>
      </c>
    </row>
    <row r="146" spans="1:7" ht="13.5" thickBot="1">
      <c r="A146" s="3"/>
      <c r="B146" s="3"/>
      <c r="C146" s="3"/>
      <c r="D146" s="3"/>
      <c r="E146" s="64" t="s">
        <v>334</v>
      </c>
      <c r="F146" s="3"/>
      <c r="G146" s="67">
        <v>0</v>
      </c>
    </row>
    <row r="147" spans="1:7">
      <c r="A147" s="3"/>
      <c r="B147" s="3"/>
      <c r="C147" s="3"/>
      <c r="D147" s="64" t="s">
        <v>335</v>
      </c>
      <c r="E147" s="3"/>
      <c r="F147" s="3"/>
      <c r="G147" s="66">
        <f>ROUND(SUM(G143:G146),5)</f>
        <v>1769</v>
      </c>
    </row>
    <row r="148" spans="1:7">
      <c r="A148" s="3"/>
      <c r="B148" s="3"/>
      <c r="C148" s="3"/>
      <c r="D148" s="64" t="s">
        <v>336</v>
      </c>
      <c r="E148" s="3"/>
      <c r="F148" s="3"/>
      <c r="G148" s="66">
        <v>321</v>
      </c>
    </row>
    <row r="149" spans="1:7">
      <c r="A149" s="3"/>
      <c r="B149" s="3"/>
      <c r="C149" s="3"/>
      <c r="D149" s="64" t="s">
        <v>337</v>
      </c>
      <c r="E149" s="3"/>
      <c r="F149" s="3"/>
      <c r="G149" s="58"/>
    </row>
    <row r="150" spans="1:7">
      <c r="A150" s="3"/>
      <c r="B150" s="3"/>
      <c r="C150" s="3"/>
      <c r="D150" s="3"/>
      <c r="E150" s="64" t="s">
        <v>338</v>
      </c>
      <c r="F150" s="3"/>
      <c r="G150" s="66">
        <v>0</v>
      </c>
    </row>
    <row r="151" spans="1:7">
      <c r="A151" s="3"/>
      <c r="B151" s="3"/>
      <c r="C151" s="3"/>
      <c r="D151" s="3"/>
      <c r="E151" s="64" t="s">
        <v>339</v>
      </c>
      <c r="F151" s="3"/>
      <c r="G151" s="66">
        <v>26</v>
      </c>
    </row>
    <row r="152" spans="1:7" ht="13.5" thickBot="1">
      <c r="A152" s="3"/>
      <c r="B152" s="3"/>
      <c r="C152" s="3"/>
      <c r="D152" s="3"/>
      <c r="E152" s="64" t="s">
        <v>340</v>
      </c>
      <c r="F152" s="3"/>
      <c r="G152" s="67">
        <v>0</v>
      </c>
    </row>
    <row r="153" spans="1:7">
      <c r="A153" s="3"/>
      <c r="B153" s="3"/>
      <c r="C153" s="3"/>
      <c r="D153" s="64" t="s">
        <v>341</v>
      </c>
      <c r="E153" s="3"/>
      <c r="F153" s="3"/>
      <c r="G153" s="66">
        <f>ROUND(SUM(G149:G152),5)</f>
        <v>26</v>
      </c>
    </row>
    <row r="154" spans="1:7">
      <c r="A154" s="3"/>
      <c r="B154" s="3"/>
      <c r="C154" s="3"/>
      <c r="D154" s="64" t="s">
        <v>342</v>
      </c>
      <c r="E154" s="3"/>
      <c r="F154" s="3"/>
      <c r="G154" s="66">
        <v>267</v>
      </c>
    </row>
    <row r="155" spans="1:7">
      <c r="A155" s="3"/>
      <c r="B155" s="3"/>
      <c r="C155" s="3"/>
      <c r="D155" s="64" t="s">
        <v>343</v>
      </c>
      <c r="E155" s="3"/>
      <c r="F155" s="3"/>
      <c r="G155" s="58"/>
    </row>
    <row r="156" spans="1:7">
      <c r="A156" s="3"/>
      <c r="B156" s="3"/>
      <c r="C156" s="3"/>
      <c r="D156" s="3"/>
      <c r="E156" s="64" t="s">
        <v>344</v>
      </c>
      <c r="F156" s="3"/>
      <c r="G156" s="66">
        <v>359</v>
      </c>
    </row>
    <row r="157" spans="1:7">
      <c r="A157" s="3"/>
      <c r="B157" s="3"/>
      <c r="C157" s="3"/>
      <c r="D157" s="3"/>
      <c r="E157" s="64" t="s">
        <v>345</v>
      </c>
      <c r="F157" s="3"/>
      <c r="G157" s="66">
        <v>0</v>
      </c>
    </row>
    <row r="158" spans="1:7" ht="13.5" thickBot="1">
      <c r="A158" s="3"/>
      <c r="B158" s="3"/>
      <c r="C158" s="3"/>
      <c r="D158" s="3"/>
      <c r="E158" s="64" t="s">
        <v>346</v>
      </c>
      <c r="F158" s="3"/>
      <c r="G158" s="67">
        <v>0</v>
      </c>
    </row>
    <row r="159" spans="1:7">
      <c r="A159" s="3"/>
      <c r="B159" s="3"/>
      <c r="C159" s="3"/>
      <c r="D159" s="64" t="s">
        <v>347</v>
      </c>
      <c r="E159" s="3"/>
      <c r="F159" s="3"/>
      <c r="G159" s="66">
        <f>ROUND(SUM(G155:G158),5)</f>
        <v>359</v>
      </c>
    </row>
    <row r="160" spans="1:7">
      <c r="A160" s="3"/>
      <c r="B160" s="3"/>
      <c r="C160" s="3"/>
      <c r="D160" s="64" t="s">
        <v>348</v>
      </c>
      <c r="E160" s="3"/>
      <c r="F160" s="3"/>
      <c r="G160" s="66">
        <v>0</v>
      </c>
    </row>
    <row r="161" spans="1:7" ht="13.5" thickBot="1">
      <c r="A161" s="3"/>
      <c r="B161" s="3"/>
      <c r="C161" s="3"/>
      <c r="D161" s="64" t="s">
        <v>349</v>
      </c>
      <c r="E161" s="3"/>
      <c r="F161" s="3"/>
      <c r="G161" s="67">
        <v>0</v>
      </c>
    </row>
    <row r="162" spans="1:7">
      <c r="A162" s="3"/>
      <c r="B162" s="3"/>
      <c r="C162" s="64" t="s">
        <v>350</v>
      </c>
      <c r="D162" s="3"/>
      <c r="E162" s="3"/>
      <c r="F162" s="3"/>
      <c r="G162" s="66">
        <f>ROUND(G142+SUM(G147:G148)+SUM(G153:G154)+SUM(G159:G161),5)</f>
        <v>2742</v>
      </c>
    </row>
    <row r="163" spans="1:7">
      <c r="A163" s="3"/>
      <c r="B163" s="3"/>
      <c r="C163" s="64" t="s">
        <v>16</v>
      </c>
      <c r="D163" s="3"/>
      <c r="E163" s="3"/>
      <c r="F163" s="3"/>
      <c r="G163" s="58"/>
    </row>
    <row r="164" spans="1:7">
      <c r="A164" s="3"/>
      <c r="B164" s="3"/>
      <c r="C164" s="3"/>
      <c r="D164" s="64" t="s">
        <v>351</v>
      </c>
      <c r="E164" s="3"/>
      <c r="F164" s="3"/>
      <c r="G164" s="66">
        <v>0</v>
      </c>
    </row>
    <row r="165" spans="1:7">
      <c r="A165" s="3"/>
      <c r="B165" s="3"/>
      <c r="C165" s="3"/>
      <c r="D165" s="64" t="s">
        <v>352</v>
      </c>
      <c r="E165" s="3"/>
      <c r="F165" s="3"/>
      <c r="G165" s="58"/>
    </row>
    <row r="166" spans="1:7">
      <c r="A166" s="3"/>
      <c r="B166" s="3"/>
      <c r="C166" s="3"/>
      <c r="D166" s="3"/>
      <c r="E166" s="64" t="s">
        <v>353</v>
      </c>
      <c r="F166" s="3"/>
      <c r="G166" s="66">
        <v>2485</v>
      </c>
    </row>
    <row r="167" spans="1:7">
      <c r="A167" s="3"/>
      <c r="B167" s="3"/>
      <c r="C167" s="3"/>
      <c r="D167" s="3"/>
      <c r="E167" s="64" t="s">
        <v>354</v>
      </c>
      <c r="F167" s="3"/>
      <c r="G167" s="66">
        <v>0</v>
      </c>
    </row>
    <row r="168" spans="1:7" ht="13.5" thickBot="1">
      <c r="A168" s="3"/>
      <c r="B168" s="3"/>
      <c r="C168" s="3"/>
      <c r="D168" s="3"/>
      <c r="E168" s="64" t="s">
        <v>355</v>
      </c>
      <c r="F168" s="3"/>
      <c r="G168" s="67">
        <v>0</v>
      </c>
    </row>
    <row r="169" spans="1:7">
      <c r="A169" s="3"/>
      <c r="B169" s="3"/>
      <c r="C169" s="3"/>
      <c r="D169" s="64" t="s">
        <v>356</v>
      </c>
      <c r="E169" s="3"/>
      <c r="F169" s="3"/>
      <c r="G169" s="66">
        <f>ROUND(SUM(G165:G168),5)</f>
        <v>2485</v>
      </c>
    </row>
    <row r="170" spans="1:7">
      <c r="A170" s="3"/>
      <c r="B170" s="3"/>
      <c r="C170" s="3"/>
      <c r="D170" s="64" t="s">
        <v>357</v>
      </c>
      <c r="E170" s="3"/>
      <c r="F170" s="3"/>
      <c r="G170" s="58"/>
    </row>
    <row r="171" spans="1:7">
      <c r="A171" s="3"/>
      <c r="B171" s="3"/>
      <c r="C171" s="3"/>
      <c r="D171" s="3"/>
      <c r="E171" s="64" t="s">
        <v>358</v>
      </c>
      <c r="F171" s="3"/>
      <c r="G171" s="66">
        <v>0</v>
      </c>
    </row>
    <row r="172" spans="1:7">
      <c r="A172" s="3"/>
      <c r="B172" s="3"/>
      <c r="C172" s="3"/>
      <c r="D172" s="3"/>
      <c r="E172" s="64" t="s">
        <v>359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360</v>
      </c>
      <c r="F173" s="3"/>
      <c r="G173" s="66">
        <v>0</v>
      </c>
    </row>
    <row r="174" spans="1:7" ht="13.5" thickBot="1">
      <c r="A174" s="3"/>
      <c r="B174" s="3"/>
      <c r="C174" s="3"/>
      <c r="D174" s="3"/>
      <c r="E174" s="64" t="s">
        <v>361</v>
      </c>
      <c r="F174" s="3"/>
      <c r="G174" s="67">
        <v>0</v>
      </c>
    </row>
    <row r="175" spans="1:7">
      <c r="A175" s="3"/>
      <c r="B175" s="3"/>
      <c r="C175" s="3"/>
      <c r="D175" s="64" t="s">
        <v>362</v>
      </c>
      <c r="E175" s="3"/>
      <c r="F175" s="3"/>
      <c r="G175" s="66">
        <f>ROUND(SUM(G170:G174),5)</f>
        <v>0</v>
      </c>
    </row>
    <row r="176" spans="1:7">
      <c r="A176" s="3"/>
      <c r="B176" s="3"/>
      <c r="C176" s="3"/>
      <c r="D176" s="64" t="s">
        <v>363</v>
      </c>
      <c r="E176" s="3"/>
      <c r="F176" s="3"/>
      <c r="G176" s="58"/>
    </row>
    <row r="177" spans="1:7">
      <c r="A177" s="3"/>
      <c r="B177" s="3"/>
      <c r="C177" s="3"/>
      <c r="D177" s="3"/>
      <c r="E177" s="64" t="s">
        <v>364</v>
      </c>
      <c r="F177" s="3"/>
      <c r="G177" s="66">
        <v>0</v>
      </c>
    </row>
    <row r="178" spans="1:7">
      <c r="A178" s="3"/>
      <c r="B178" s="3"/>
      <c r="C178" s="3"/>
      <c r="D178" s="3"/>
      <c r="E178" s="64" t="s">
        <v>365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366</v>
      </c>
      <c r="F179" s="3"/>
      <c r="G179" s="66">
        <v>5519</v>
      </c>
    </row>
    <row r="180" spans="1:7">
      <c r="A180" s="3"/>
      <c r="B180" s="3"/>
      <c r="C180" s="3"/>
      <c r="D180" s="3"/>
      <c r="E180" s="64" t="s">
        <v>367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368</v>
      </c>
      <c r="F181" s="3"/>
      <c r="G181" s="66">
        <v>175</v>
      </c>
    </row>
    <row r="182" spans="1:7" ht="13.5" thickBot="1">
      <c r="A182" s="3"/>
      <c r="B182" s="3"/>
      <c r="C182" s="3"/>
      <c r="D182" s="3"/>
      <c r="E182" s="64" t="s">
        <v>369</v>
      </c>
      <c r="F182" s="3"/>
      <c r="G182" s="67">
        <v>0</v>
      </c>
    </row>
    <row r="183" spans="1:7">
      <c r="A183" s="3"/>
      <c r="B183" s="3"/>
      <c r="C183" s="3"/>
      <c r="D183" s="64" t="s">
        <v>370</v>
      </c>
      <c r="E183" s="3"/>
      <c r="F183" s="3"/>
      <c r="G183" s="66">
        <f>ROUND(SUM(G176:G182),5)</f>
        <v>5694</v>
      </c>
    </row>
    <row r="184" spans="1:7">
      <c r="A184" s="3"/>
      <c r="B184" s="3"/>
      <c r="C184" s="3"/>
      <c r="D184" s="64" t="s">
        <v>371</v>
      </c>
      <c r="E184" s="3"/>
      <c r="F184" s="3"/>
      <c r="G184" s="58"/>
    </row>
    <row r="185" spans="1:7">
      <c r="A185" s="3"/>
      <c r="B185" s="3"/>
      <c r="C185" s="3"/>
      <c r="D185" s="3"/>
      <c r="E185" s="64" t="s">
        <v>372</v>
      </c>
      <c r="F185" s="3"/>
      <c r="G185" s="66">
        <v>250</v>
      </c>
    </row>
    <row r="186" spans="1:7">
      <c r="A186" s="3"/>
      <c r="B186" s="3"/>
      <c r="C186" s="3"/>
      <c r="D186" s="3"/>
      <c r="E186" s="64" t="s">
        <v>373</v>
      </c>
      <c r="F186" s="3"/>
      <c r="G186" s="66">
        <v>0</v>
      </c>
    </row>
    <row r="187" spans="1:7">
      <c r="A187" s="3"/>
      <c r="B187" s="3"/>
      <c r="C187" s="3"/>
      <c r="D187" s="3"/>
      <c r="E187" s="64" t="s">
        <v>374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375</v>
      </c>
      <c r="F188" s="3"/>
      <c r="G188" s="66">
        <v>0</v>
      </c>
    </row>
    <row r="189" spans="1:7">
      <c r="A189" s="3"/>
      <c r="B189" s="3"/>
      <c r="C189" s="3"/>
      <c r="D189" s="3"/>
      <c r="E189" s="64" t="s">
        <v>376</v>
      </c>
      <c r="F189" s="3"/>
      <c r="G189" s="66">
        <v>0</v>
      </c>
    </row>
    <row r="190" spans="1:7" ht="13.5" thickBot="1">
      <c r="A190" s="3"/>
      <c r="B190" s="3"/>
      <c r="C190" s="3"/>
      <c r="D190" s="3"/>
      <c r="E190" s="64" t="s">
        <v>377</v>
      </c>
      <c r="F190" s="3"/>
      <c r="G190" s="67">
        <v>0</v>
      </c>
    </row>
    <row r="191" spans="1:7">
      <c r="A191" s="3"/>
      <c r="B191" s="3"/>
      <c r="C191" s="3"/>
      <c r="D191" s="64" t="s">
        <v>378</v>
      </c>
      <c r="E191" s="3"/>
      <c r="F191" s="3"/>
      <c r="G191" s="66">
        <f>ROUND(SUM(G184:G190),5)</f>
        <v>250</v>
      </c>
    </row>
    <row r="192" spans="1:7">
      <c r="A192" s="3"/>
      <c r="B192" s="3"/>
      <c r="C192" s="3"/>
      <c r="D192" s="64" t="s">
        <v>431</v>
      </c>
      <c r="E192" s="3"/>
      <c r="F192" s="3"/>
      <c r="G192" s="58"/>
    </row>
    <row r="193" spans="1:7">
      <c r="A193" s="3"/>
      <c r="B193" s="3"/>
      <c r="C193" s="3"/>
      <c r="D193" s="3"/>
      <c r="E193" s="64" t="s">
        <v>432</v>
      </c>
      <c r="F193" s="3"/>
      <c r="G193" s="66">
        <v>0</v>
      </c>
    </row>
    <row r="194" spans="1:7">
      <c r="A194" s="3"/>
      <c r="B194" s="3"/>
      <c r="C194" s="3"/>
      <c r="D194" s="3"/>
      <c r="E194" s="64" t="s">
        <v>433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434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435</v>
      </c>
      <c r="F196" s="3"/>
      <c r="G196" s="66">
        <v>0</v>
      </c>
    </row>
    <row r="197" spans="1:7" ht="13.5" thickBot="1">
      <c r="A197" s="3"/>
      <c r="B197" s="3"/>
      <c r="C197" s="3"/>
      <c r="D197" s="3"/>
      <c r="E197" s="64" t="s">
        <v>436</v>
      </c>
      <c r="F197" s="3"/>
      <c r="G197" s="67">
        <v>0</v>
      </c>
    </row>
    <row r="198" spans="1:7">
      <c r="A198" s="3"/>
      <c r="B198" s="3"/>
      <c r="C198" s="3"/>
      <c r="D198" s="64" t="s">
        <v>437</v>
      </c>
      <c r="E198" s="3"/>
      <c r="F198" s="3"/>
      <c r="G198" s="66">
        <f>ROUND(SUM(G192:G197),5)</f>
        <v>0</v>
      </c>
    </row>
    <row r="199" spans="1:7">
      <c r="A199" s="3"/>
      <c r="B199" s="3"/>
      <c r="C199" s="3"/>
      <c r="D199" s="64" t="s">
        <v>379</v>
      </c>
      <c r="E199" s="3"/>
      <c r="F199" s="3"/>
      <c r="G199" s="58"/>
    </row>
    <row r="200" spans="1:7">
      <c r="A200" s="3"/>
      <c r="B200" s="3"/>
      <c r="C200" s="3"/>
      <c r="D200" s="3"/>
      <c r="E200" s="64" t="s">
        <v>439</v>
      </c>
      <c r="F200" s="3"/>
      <c r="G200" s="66">
        <v>111</v>
      </c>
    </row>
    <row r="201" spans="1:7">
      <c r="A201" s="3"/>
      <c r="B201" s="3"/>
      <c r="C201" s="3"/>
      <c r="D201" s="3"/>
      <c r="E201" s="64" t="s">
        <v>440</v>
      </c>
      <c r="F201" s="3"/>
      <c r="G201" s="66">
        <v>0</v>
      </c>
    </row>
    <row r="202" spans="1:7" ht="13.5" thickBot="1">
      <c r="A202" s="3"/>
      <c r="B202" s="3"/>
      <c r="C202" s="3"/>
      <c r="D202" s="3"/>
      <c r="E202" s="64" t="s">
        <v>441</v>
      </c>
      <c r="F202" s="3"/>
      <c r="G202" s="67">
        <v>0</v>
      </c>
    </row>
    <row r="203" spans="1:7">
      <c r="A203" s="3"/>
      <c r="B203" s="3"/>
      <c r="C203" s="3"/>
      <c r="D203" s="64" t="s">
        <v>442</v>
      </c>
      <c r="E203" s="3"/>
      <c r="F203" s="3"/>
      <c r="G203" s="66">
        <f>ROUND(SUM(G199:G202),5)</f>
        <v>111</v>
      </c>
    </row>
    <row r="204" spans="1:7">
      <c r="A204" s="3"/>
      <c r="B204" s="3"/>
      <c r="C204" s="3"/>
      <c r="D204" s="64" t="s">
        <v>380</v>
      </c>
      <c r="E204" s="3"/>
      <c r="F204" s="3"/>
      <c r="G204" s="58"/>
    </row>
    <row r="205" spans="1:7">
      <c r="A205" s="3"/>
      <c r="B205" s="3"/>
      <c r="C205" s="3"/>
      <c r="D205" s="3"/>
      <c r="E205" s="64" t="s">
        <v>381</v>
      </c>
      <c r="F205" s="3"/>
      <c r="G205" s="66">
        <v>0</v>
      </c>
    </row>
    <row r="206" spans="1:7">
      <c r="A206" s="3"/>
      <c r="B206" s="3"/>
      <c r="C206" s="3"/>
      <c r="D206" s="3"/>
      <c r="E206" s="64" t="s">
        <v>382</v>
      </c>
      <c r="F206" s="3"/>
      <c r="G206" s="66">
        <v>0</v>
      </c>
    </row>
    <row r="207" spans="1:7" ht="13.5" thickBot="1">
      <c r="A207" s="3"/>
      <c r="B207" s="3"/>
      <c r="C207" s="3"/>
      <c r="D207" s="3"/>
      <c r="E207" s="64" t="s">
        <v>383</v>
      </c>
      <c r="F207" s="3"/>
      <c r="G207" s="67">
        <v>0</v>
      </c>
    </row>
    <row r="208" spans="1:7">
      <c r="A208" s="3"/>
      <c r="B208" s="3"/>
      <c r="C208" s="3"/>
      <c r="D208" s="64" t="s">
        <v>384</v>
      </c>
      <c r="E208" s="3"/>
      <c r="F208" s="3"/>
      <c r="G208" s="66">
        <f>ROUND(SUM(G204:G207),5)</f>
        <v>0</v>
      </c>
    </row>
    <row r="209" spans="1:7">
      <c r="A209" s="3"/>
      <c r="B209" s="3"/>
      <c r="C209" s="3"/>
      <c r="D209" s="64" t="s">
        <v>385</v>
      </c>
      <c r="E209" s="3"/>
      <c r="F209" s="3"/>
      <c r="G209" s="58"/>
    </row>
    <row r="210" spans="1:7">
      <c r="A210" s="3"/>
      <c r="B210" s="3"/>
      <c r="C210" s="3"/>
      <c r="D210" s="3"/>
      <c r="E210" s="64" t="s">
        <v>386</v>
      </c>
      <c r="F210" s="3"/>
      <c r="G210" s="66">
        <v>0</v>
      </c>
    </row>
    <row r="211" spans="1:7">
      <c r="A211" s="3"/>
      <c r="B211" s="3"/>
      <c r="C211" s="3"/>
      <c r="D211" s="3"/>
      <c r="E211" s="64" t="s">
        <v>387</v>
      </c>
      <c r="F211" s="3"/>
      <c r="G211" s="66">
        <v>0</v>
      </c>
    </row>
    <row r="212" spans="1:7" ht="13.5" thickBot="1">
      <c r="A212" s="3"/>
      <c r="B212" s="3"/>
      <c r="C212" s="3"/>
      <c r="D212" s="3"/>
      <c r="E212" s="64" t="s">
        <v>388</v>
      </c>
      <c r="F212" s="3"/>
      <c r="G212" s="67">
        <v>0</v>
      </c>
    </row>
    <row r="213" spans="1:7">
      <c r="A213" s="3"/>
      <c r="B213" s="3"/>
      <c r="C213" s="3"/>
      <c r="D213" s="64" t="s">
        <v>389</v>
      </c>
      <c r="E213" s="3"/>
      <c r="F213" s="3"/>
      <c r="G213" s="66">
        <f>ROUND(SUM(G209:G212),5)</f>
        <v>0</v>
      </c>
    </row>
    <row r="214" spans="1:7" ht="13.5" thickBot="1">
      <c r="A214" s="3"/>
      <c r="B214" s="3"/>
      <c r="C214" s="3"/>
      <c r="D214" s="64" t="s">
        <v>390</v>
      </c>
      <c r="E214" s="3"/>
      <c r="F214" s="3"/>
      <c r="G214" s="67">
        <v>0</v>
      </c>
    </row>
    <row r="215" spans="1:7">
      <c r="A215" s="3"/>
      <c r="B215" s="3"/>
      <c r="C215" s="64" t="s">
        <v>391</v>
      </c>
      <c r="D215" s="3"/>
      <c r="E215" s="3"/>
      <c r="F215" s="3"/>
      <c r="G215" s="66">
        <f>ROUND(SUM(G163:G164)+G169+G175+G183+G191+G198+G203+G208+SUM(G213:G214),5)</f>
        <v>8540</v>
      </c>
    </row>
    <row r="216" spans="1:7">
      <c r="A216" s="3"/>
      <c r="B216" s="3"/>
      <c r="C216" s="64" t="s">
        <v>17</v>
      </c>
      <c r="D216" s="3"/>
      <c r="E216" s="3"/>
      <c r="F216" s="3"/>
      <c r="G216" s="58"/>
    </row>
    <row r="217" spans="1:7">
      <c r="A217" s="3"/>
      <c r="B217" s="3"/>
      <c r="C217" s="3"/>
      <c r="D217" s="64" t="s">
        <v>392</v>
      </c>
      <c r="E217" s="3"/>
      <c r="F217" s="3"/>
      <c r="G217" s="66">
        <v>339</v>
      </c>
    </row>
    <row r="218" spans="1:7">
      <c r="A218" s="3"/>
      <c r="B218" s="3"/>
      <c r="C218" s="3"/>
      <c r="D218" s="64" t="s">
        <v>393</v>
      </c>
      <c r="E218" s="3"/>
      <c r="F218" s="3"/>
      <c r="G218" s="66">
        <v>514</v>
      </c>
    </row>
    <row r="219" spans="1:7">
      <c r="A219" s="3"/>
      <c r="B219" s="3"/>
      <c r="C219" s="3"/>
      <c r="D219" s="64" t="s">
        <v>394</v>
      </c>
      <c r="E219" s="3"/>
      <c r="F219" s="3"/>
      <c r="G219" s="66">
        <v>509</v>
      </c>
    </row>
    <row r="220" spans="1:7">
      <c r="A220" s="3"/>
      <c r="B220" s="3"/>
      <c r="C220" s="3"/>
      <c r="D220" s="64" t="s">
        <v>395</v>
      </c>
      <c r="E220" s="3"/>
      <c r="F220" s="3"/>
      <c r="G220" s="66">
        <v>7</v>
      </c>
    </row>
    <row r="221" spans="1:7">
      <c r="A221" s="3"/>
      <c r="B221" s="3"/>
      <c r="C221" s="3"/>
      <c r="D221" s="64" t="s">
        <v>396</v>
      </c>
      <c r="E221" s="3"/>
      <c r="F221" s="3"/>
      <c r="G221" s="66">
        <v>-543</v>
      </c>
    </row>
    <row r="222" spans="1:7">
      <c r="A222" s="3"/>
      <c r="B222" s="3"/>
      <c r="C222" s="3"/>
      <c r="D222" s="64" t="s">
        <v>397</v>
      </c>
      <c r="E222" s="3"/>
      <c r="F222" s="3"/>
      <c r="G222" s="66">
        <v>0</v>
      </c>
    </row>
    <row r="223" spans="1:7" ht="13.5" thickBot="1">
      <c r="A223" s="3"/>
      <c r="B223" s="3"/>
      <c r="C223" s="3"/>
      <c r="D223" s="64" t="s">
        <v>398</v>
      </c>
      <c r="E223" s="3"/>
      <c r="F223" s="3"/>
      <c r="G223" s="67">
        <v>0</v>
      </c>
    </row>
    <row r="224" spans="1:7">
      <c r="A224" s="3"/>
      <c r="B224" s="3"/>
      <c r="C224" s="64" t="s">
        <v>399</v>
      </c>
      <c r="D224" s="3"/>
      <c r="E224" s="3"/>
      <c r="F224" s="3"/>
      <c r="G224" s="66">
        <f>ROUND(SUM(G216:G223),5)</f>
        <v>826</v>
      </c>
    </row>
    <row r="225" spans="1:7">
      <c r="A225" s="3"/>
      <c r="B225" s="3"/>
      <c r="C225" s="64" t="s">
        <v>18</v>
      </c>
      <c r="D225" s="3"/>
      <c r="E225" s="3"/>
      <c r="F225" s="3"/>
      <c r="G225" s="58"/>
    </row>
    <row r="226" spans="1:7">
      <c r="A226" s="3"/>
      <c r="B226" s="3"/>
      <c r="C226" s="3"/>
      <c r="D226" s="64" t="s">
        <v>400</v>
      </c>
      <c r="E226" s="3"/>
      <c r="F226" s="3"/>
      <c r="G226" s="66">
        <v>5200</v>
      </c>
    </row>
    <row r="227" spans="1:7">
      <c r="A227" s="3"/>
      <c r="B227" s="3"/>
      <c r="C227" s="3"/>
      <c r="D227" s="64" t="s">
        <v>401</v>
      </c>
      <c r="E227" s="3"/>
      <c r="F227" s="3"/>
      <c r="G227" s="66">
        <v>0</v>
      </c>
    </row>
    <row r="228" spans="1:7">
      <c r="A228" s="3"/>
      <c r="B228" s="3"/>
      <c r="C228" s="3"/>
      <c r="D228" s="64" t="s">
        <v>402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403</v>
      </c>
      <c r="E229" s="3"/>
      <c r="F229" s="3"/>
      <c r="G229" s="66">
        <v>0</v>
      </c>
    </row>
    <row r="230" spans="1:7" ht="13.5" thickBot="1">
      <c r="A230" s="3"/>
      <c r="B230" s="3"/>
      <c r="C230" s="3"/>
      <c r="D230" s="64" t="s">
        <v>404</v>
      </c>
      <c r="E230" s="3"/>
      <c r="F230" s="3"/>
      <c r="G230" s="67">
        <v>0</v>
      </c>
    </row>
    <row r="231" spans="1:7">
      <c r="A231" s="3"/>
      <c r="B231" s="3"/>
      <c r="C231" s="64" t="s">
        <v>405</v>
      </c>
      <c r="D231" s="3"/>
      <c r="E231" s="3"/>
      <c r="F231" s="3"/>
      <c r="G231" s="66">
        <f>ROUND(SUM(G225:G230),5)</f>
        <v>5200</v>
      </c>
    </row>
    <row r="232" spans="1:7">
      <c r="A232" s="3"/>
      <c r="B232" s="3"/>
      <c r="C232" s="64" t="s">
        <v>406</v>
      </c>
      <c r="D232" s="3"/>
      <c r="E232" s="3"/>
      <c r="F232" s="3"/>
      <c r="G232" s="58"/>
    </row>
    <row r="233" spans="1:7">
      <c r="A233" s="3"/>
      <c r="B233" s="3"/>
      <c r="C233" s="3"/>
      <c r="D233" s="64" t="s">
        <v>407</v>
      </c>
      <c r="E233" s="3"/>
      <c r="F233" s="3"/>
      <c r="G233" s="66">
        <v>0</v>
      </c>
    </row>
    <row r="234" spans="1:7">
      <c r="A234" s="3"/>
      <c r="B234" s="3"/>
      <c r="C234" s="3"/>
      <c r="D234" s="64" t="s">
        <v>408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409</v>
      </c>
      <c r="E235" s="3"/>
      <c r="F235" s="3"/>
      <c r="G235" s="66">
        <v>0</v>
      </c>
    </row>
    <row r="236" spans="1:7" s="14" customFormat="1">
      <c r="A236" s="3"/>
      <c r="B236" s="3"/>
      <c r="C236" s="3"/>
      <c r="D236" s="64" t="s">
        <v>410</v>
      </c>
      <c r="E236" s="3"/>
      <c r="F236" s="3"/>
      <c r="G236" s="58"/>
    </row>
    <row r="237" spans="1:7">
      <c r="A237" s="3"/>
      <c r="B237" s="3"/>
      <c r="C237" s="3"/>
      <c r="D237" s="3"/>
      <c r="E237" s="64" t="s">
        <v>411</v>
      </c>
      <c r="F237" s="3"/>
      <c r="G237" s="66">
        <v>283</v>
      </c>
    </row>
    <row r="238" spans="1:7">
      <c r="A238" s="1"/>
      <c r="B238" s="1"/>
      <c r="C238" s="3"/>
      <c r="D238" s="3"/>
      <c r="E238" s="64" t="s">
        <v>412</v>
      </c>
      <c r="F238" s="1"/>
      <c r="G238" s="66">
        <v>0</v>
      </c>
    </row>
    <row r="239" spans="1:7">
      <c r="A239" s="1"/>
      <c r="B239" s="3"/>
      <c r="C239" s="1"/>
      <c r="D239" s="3"/>
      <c r="E239" s="64" t="s">
        <v>413</v>
      </c>
      <c r="F239" s="1"/>
      <c r="G239" s="66">
        <v>0</v>
      </c>
    </row>
    <row r="240" spans="1:7">
      <c r="A240" s="3"/>
      <c r="B240" s="1"/>
      <c r="C240" s="1"/>
      <c r="D240" s="3"/>
      <c r="E240" s="64" t="s">
        <v>414</v>
      </c>
      <c r="F240" s="1"/>
      <c r="G240" s="66">
        <v>0</v>
      </c>
    </row>
    <row r="241" spans="1:7">
      <c r="A241" s="1"/>
      <c r="B241" s="1"/>
      <c r="C241" s="1"/>
      <c r="D241" s="3"/>
      <c r="E241" s="64" t="s">
        <v>415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416</v>
      </c>
      <c r="F242" s="1"/>
      <c r="G242" s="66">
        <v>0</v>
      </c>
    </row>
    <row r="243" spans="1:7" ht="13.5" thickBot="1">
      <c r="A243" s="1"/>
      <c r="B243" s="1"/>
      <c r="C243" s="1"/>
      <c r="D243" s="3"/>
      <c r="E243" s="64" t="s">
        <v>417</v>
      </c>
      <c r="F243" s="1"/>
      <c r="G243" s="67">
        <v>0</v>
      </c>
    </row>
    <row r="244" spans="1:7">
      <c r="A244" s="1"/>
      <c r="B244" s="1"/>
      <c r="C244" s="1"/>
      <c r="D244" s="64" t="s">
        <v>418</v>
      </c>
      <c r="E244" s="1"/>
      <c r="F244" s="1"/>
      <c r="G244" s="66">
        <f>ROUND(SUM(G236:G243),5)</f>
        <v>283</v>
      </c>
    </row>
    <row r="245" spans="1:7">
      <c r="A245" s="1"/>
      <c r="B245" s="1"/>
      <c r="C245" s="3"/>
      <c r="D245" s="64" t="s">
        <v>419</v>
      </c>
      <c r="E245" s="1"/>
      <c r="F245" s="1"/>
      <c r="G245" s="66">
        <v>0</v>
      </c>
    </row>
    <row r="246" spans="1:7">
      <c r="A246" s="1"/>
      <c r="B246" s="3"/>
      <c r="C246" s="3"/>
      <c r="D246" s="64" t="s">
        <v>420</v>
      </c>
      <c r="E246" s="1"/>
      <c r="F246" s="1"/>
      <c r="G246" s="66">
        <v>0</v>
      </c>
    </row>
    <row r="247" spans="1:7">
      <c r="A247" s="3"/>
      <c r="B247" s="3"/>
      <c r="C247" s="1"/>
      <c r="D247" s="64" t="s">
        <v>421</v>
      </c>
      <c r="E247" s="1"/>
      <c r="F247" s="1"/>
      <c r="G247" s="66">
        <v>1000</v>
      </c>
    </row>
    <row r="248" spans="1:7">
      <c r="A248" s="3"/>
      <c r="B248" s="1"/>
      <c r="C248" s="1"/>
      <c r="D248" s="64" t="s">
        <v>422</v>
      </c>
      <c r="E248" s="1"/>
      <c r="F248" s="1"/>
      <c r="G248" s="66">
        <v>0</v>
      </c>
    </row>
    <row r="249" spans="1:7">
      <c r="A249" s="1"/>
      <c r="B249" s="1"/>
      <c r="C249" s="1"/>
      <c r="D249" s="64" t="s">
        <v>423</v>
      </c>
      <c r="E249" s="1"/>
      <c r="F249" s="1"/>
      <c r="G249" s="66">
        <v>0</v>
      </c>
    </row>
    <row r="250" spans="1:7" ht="13.5" thickBot="1">
      <c r="A250" s="1"/>
      <c r="B250" s="1"/>
      <c r="C250" s="3"/>
      <c r="D250" s="64" t="s">
        <v>424</v>
      </c>
      <c r="E250" s="1"/>
      <c r="F250" s="1"/>
      <c r="G250" s="66">
        <v>0</v>
      </c>
    </row>
    <row r="251" spans="1:7" ht="13.5" thickBot="1">
      <c r="A251" s="1"/>
      <c r="B251" s="3"/>
      <c r="C251" s="65" t="s">
        <v>425</v>
      </c>
      <c r="D251" s="1"/>
      <c r="E251" s="1"/>
      <c r="F251" s="1"/>
      <c r="G251" s="70">
        <f>ROUND(SUM(G232:G235)+SUM(G244:G250),5)</f>
        <v>1283</v>
      </c>
    </row>
    <row r="252" spans="1:7" ht="13.5" thickBot="1">
      <c r="A252" s="3"/>
      <c r="B252" s="65" t="s">
        <v>20</v>
      </c>
      <c r="C252" s="1"/>
      <c r="D252" s="1"/>
      <c r="E252" s="1"/>
      <c r="F252" s="1"/>
      <c r="G252" s="70">
        <f>ROUND(G39+G57+G74+G81+G127+G141+G162+G215+G224+G231+G251,5)</f>
        <v>44196</v>
      </c>
    </row>
    <row r="253" spans="1:7" ht="13.5" thickBot="1">
      <c r="A253" s="65" t="s">
        <v>21</v>
      </c>
      <c r="B253" s="1"/>
      <c r="C253" s="1"/>
      <c r="D253" s="1"/>
      <c r="E253" s="1"/>
      <c r="F253" s="1"/>
      <c r="G253" s="68">
        <f>ROUND(G38-G252,5)</f>
        <v>-13635</v>
      </c>
    </row>
    <row r="254" spans="1:7" ht="13.5" thickTop="1"/>
  </sheetData>
  <phoneticPr fontId="0" type="noConversion"/>
  <pageMargins left="0.75" right="0.75" top="1" bottom="1" header="0.1" footer="0.5"/>
  <pageSetup orientation="portrait" horizontalDpi="300" verticalDpi="300" r:id="rId1"/>
  <headerFooter alignWithMargins="0">
    <oddHeader>&amp;L&amp;"Arial,Bold"&amp;8 4:06 PM
&amp;"Arial,Bold"&amp;8 03/16/18&amp;C&amp;"Arial,Bold"&amp;12 Christ Episcopal Church
&amp;"Arial,Bold"&amp;14 Actual Expenses for Month Last Year (Budget)
&amp;"Arial,Bold"&amp;10 February 2017</oddHeader>
    <oddFooter>&amp;R&amp;"Arial,Bold"&amp;8 Page &amp;P of &amp;N</oddFooter>
  </headerFooter>
  <legacyDrawing r:id="rId2"/>
  <controls>
    <control shapeId="10242" r:id="rId3" name="HEADER"/>
    <control shapeId="10241" r:id="rId4" name="FILTER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255"/>
  <sheetViews>
    <sheetView workbookViewId="0"/>
  </sheetViews>
  <sheetFormatPr defaultRowHeight="12.75"/>
  <cols>
    <col min="1" max="5" width="2.7109375" style="15" customWidth="1"/>
    <col min="6" max="6" width="38.7109375" style="15" customWidth="1"/>
    <col min="7" max="7" width="8.7109375" style="16" customWidth="1"/>
  </cols>
  <sheetData>
    <row r="1" spans="1:7" s="62" customFormat="1">
      <c r="A1" s="60" t="s">
        <v>426</v>
      </c>
      <c r="B1" s="60"/>
      <c r="C1" s="60"/>
      <c r="D1" s="60"/>
      <c r="E1" s="60"/>
      <c r="F1" s="60"/>
      <c r="G1" s="61"/>
    </row>
    <row r="2" spans="1:7" s="59" customFormat="1" ht="13.5" thickBot="1">
      <c r="A2" s="6"/>
      <c r="B2" s="6"/>
      <c r="C2" s="6"/>
      <c r="D2" s="6"/>
      <c r="E2" s="6"/>
      <c r="F2" s="6"/>
      <c r="G2" s="63" t="s">
        <v>453</v>
      </c>
    </row>
    <row r="3" spans="1:7" ht="13.5" thickTop="1">
      <c r="A3" s="3"/>
      <c r="B3" s="64" t="s">
        <v>1</v>
      </c>
      <c r="C3" s="3"/>
      <c r="D3" s="3"/>
      <c r="E3" s="3"/>
      <c r="F3" s="3"/>
      <c r="G3" s="58"/>
    </row>
    <row r="4" spans="1:7">
      <c r="A4" s="3"/>
      <c r="B4" s="3"/>
      <c r="C4" s="64" t="s">
        <v>2</v>
      </c>
      <c r="D4" s="3"/>
      <c r="E4" s="3"/>
      <c r="F4" s="3"/>
      <c r="G4" s="58"/>
    </row>
    <row r="5" spans="1:7">
      <c r="A5" s="3"/>
      <c r="B5" s="3"/>
      <c r="C5" s="3"/>
      <c r="D5" s="64" t="s">
        <v>206</v>
      </c>
      <c r="E5" s="3"/>
      <c r="F5" s="3"/>
      <c r="G5" s="66">
        <v>696</v>
      </c>
    </row>
    <row r="6" spans="1:7">
      <c r="A6" s="3"/>
      <c r="B6" s="3"/>
      <c r="C6" s="3"/>
      <c r="D6" s="64" t="s">
        <v>207</v>
      </c>
      <c r="E6" s="3"/>
      <c r="F6" s="3"/>
      <c r="G6" s="66">
        <v>910</v>
      </c>
    </row>
    <row r="7" spans="1:7">
      <c r="A7" s="3"/>
      <c r="B7" s="3"/>
      <c r="C7" s="3"/>
      <c r="D7" s="64" t="s">
        <v>208</v>
      </c>
      <c r="E7" s="3"/>
      <c r="F7" s="3"/>
      <c r="G7" s="66">
        <v>0</v>
      </c>
    </row>
    <row r="8" spans="1:7" ht="13.5" thickBot="1">
      <c r="A8" s="3"/>
      <c r="B8" s="3"/>
      <c r="C8" s="3"/>
      <c r="D8" s="64" t="s">
        <v>209</v>
      </c>
      <c r="E8" s="3"/>
      <c r="F8" s="3"/>
      <c r="G8" s="67">
        <v>0</v>
      </c>
    </row>
    <row r="9" spans="1:7">
      <c r="A9" s="3"/>
      <c r="B9" s="3"/>
      <c r="C9" s="64" t="s">
        <v>210</v>
      </c>
      <c r="D9" s="3"/>
      <c r="E9" s="3"/>
      <c r="F9" s="3"/>
      <c r="G9" s="66">
        <f>ROUND(SUM(G4:G8),5)</f>
        <v>1606</v>
      </c>
    </row>
    <row r="10" spans="1:7">
      <c r="A10" s="3"/>
      <c r="B10" s="3"/>
      <c r="C10" s="64" t="s">
        <v>3</v>
      </c>
      <c r="D10" s="3"/>
      <c r="E10" s="3"/>
      <c r="F10" s="3"/>
      <c r="G10" s="58"/>
    </row>
    <row r="11" spans="1:7">
      <c r="A11" s="3"/>
      <c r="B11" s="3"/>
      <c r="C11" s="3"/>
      <c r="D11" s="64" t="s">
        <v>211</v>
      </c>
      <c r="E11" s="3"/>
      <c r="F11" s="3"/>
      <c r="G11" s="66">
        <v>30377</v>
      </c>
    </row>
    <row r="12" spans="1:7">
      <c r="A12" s="3"/>
      <c r="B12" s="3"/>
      <c r="C12" s="3"/>
      <c r="D12" s="64" t="s">
        <v>212</v>
      </c>
      <c r="E12" s="3"/>
      <c r="F12" s="3"/>
      <c r="G12" s="66">
        <v>730</v>
      </c>
    </row>
    <row r="13" spans="1:7">
      <c r="A13" s="3"/>
      <c r="B13" s="3"/>
      <c r="C13" s="3"/>
      <c r="D13" s="64" t="s">
        <v>213</v>
      </c>
      <c r="E13" s="3"/>
      <c r="F13" s="3"/>
      <c r="G13" s="66">
        <v>0</v>
      </c>
    </row>
    <row r="14" spans="1:7" ht="13.5" thickBot="1">
      <c r="A14" s="3"/>
      <c r="B14" s="3"/>
      <c r="C14" s="3"/>
      <c r="D14" s="64" t="s">
        <v>214</v>
      </c>
      <c r="E14" s="3"/>
      <c r="F14" s="3"/>
      <c r="G14" s="67">
        <v>0</v>
      </c>
    </row>
    <row r="15" spans="1:7">
      <c r="A15" s="3"/>
      <c r="B15" s="3"/>
      <c r="C15" s="64" t="s">
        <v>215</v>
      </c>
      <c r="D15" s="3"/>
      <c r="E15" s="3"/>
      <c r="F15" s="3"/>
      <c r="G15" s="66">
        <f>ROUND(SUM(G10:G14),5)</f>
        <v>31107</v>
      </c>
    </row>
    <row r="16" spans="1:7">
      <c r="A16" s="3"/>
      <c r="B16" s="3"/>
      <c r="C16" s="64" t="s">
        <v>216</v>
      </c>
      <c r="D16" s="3"/>
      <c r="E16" s="3"/>
      <c r="F16" s="3"/>
      <c r="G16" s="58"/>
    </row>
    <row r="17" spans="1:7">
      <c r="A17" s="3"/>
      <c r="B17" s="3"/>
      <c r="C17" s="3"/>
      <c r="D17" s="64" t="s">
        <v>217</v>
      </c>
      <c r="E17" s="3"/>
      <c r="F17" s="3"/>
      <c r="G17" s="66">
        <v>15</v>
      </c>
    </row>
    <row r="18" spans="1:7">
      <c r="A18" s="3"/>
      <c r="B18" s="3"/>
      <c r="C18" s="3"/>
      <c r="D18" s="64" t="s">
        <v>218</v>
      </c>
      <c r="E18" s="3"/>
      <c r="F18" s="3"/>
      <c r="G18" s="66">
        <v>614</v>
      </c>
    </row>
    <row r="19" spans="1:7">
      <c r="A19" s="3"/>
      <c r="B19" s="3"/>
      <c r="C19" s="3"/>
      <c r="D19" s="64" t="s">
        <v>219</v>
      </c>
      <c r="E19" s="3"/>
      <c r="F19" s="3"/>
      <c r="G19" s="66">
        <v>0</v>
      </c>
    </row>
    <row r="20" spans="1:7" ht="13.5" thickBot="1">
      <c r="A20" s="3"/>
      <c r="B20" s="3"/>
      <c r="C20" s="3"/>
      <c r="D20" s="64" t="s">
        <v>220</v>
      </c>
      <c r="E20" s="3"/>
      <c r="F20" s="3"/>
      <c r="G20" s="67">
        <v>0</v>
      </c>
    </row>
    <row r="21" spans="1:7">
      <c r="A21" s="3"/>
      <c r="B21" s="3"/>
      <c r="C21" s="64" t="s">
        <v>221</v>
      </c>
      <c r="D21" s="3"/>
      <c r="E21" s="3"/>
      <c r="F21" s="3"/>
      <c r="G21" s="66">
        <f>ROUND(SUM(G16:G20),5)</f>
        <v>629</v>
      </c>
    </row>
    <row r="22" spans="1:7">
      <c r="A22" s="3"/>
      <c r="B22" s="3"/>
      <c r="C22" s="64" t="s">
        <v>4</v>
      </c>
      <c r="D22" s="3"/>
      <c r="E22" s="3"/>
      <c r="F22" s="3"/>
      <c r="G22" s="66">
        <v>1095</v>
      </c>
    </row>
    <row r="23" spans="1:7" s="14" customFormat="1">
      <c r="A23" s="3"/>
      <c r="B23" s="3"/>
      <c r="C23" s="64" t="s">
        <v>5</v>
      </c>
      <c r="D23" s="3"/>
      <c r="E23" s="3"/>
      <c r="F23" s="3"/>
      <c r="G23" s="58"/>
    </row>
    <row r="24" spans="1:7">
      <c r="A24" s="3"/>
      <c r="B24" s="3"/>
      <c r="C24" s="3"/>
      <c r="D24" s="64" t="s">
        <v>222</v>
      </c>
      <c r="E24" s="3"/>
      <c r="F24" s="3"/>
      <c r="G24" s="66">
        <v>0</v>
      </c>
    </row>
    <row r="25" spans="1:7" s="14" customFormat="1">
      <c r="A25" s="3"/>
      <c r="B25" s="3"/>
      <c r="C25" s="3"/>
      <c r="D25" s="64" t="s">
        <v>223</v>
      </c>
      <c r="E25" s="3"/>
      <c r="F25" s="3"/>
      <c r="G25" s="66">
        <v>0</v>
      </c>
    </row>
    <row r="26" spans="1:7" ht="13.5" thickBot="1">
      <c r="A26" s="3"/>
      <c r="B26" s="3"/>
      <c r="C26" s="3"/>
      <c r="D26" s="64" t="s">
        <v>224</v>
      </c>
      <c r="E26" s="3"/>
      <c r="F26" s="3"/>
      <c r="G26" s="67">
        <v>0</v>
      </c>
    </row>
    <row r="27" spans="1:7">
      <c r="A27" s="3"/>
      <c r="B27" s="3"/>
      <c r="C27" s="64" t="s">
        <v>225</v>
      </c>
      <c r="D27" s="3"/>
      <c r="E27" s="3"/>
      <c r="F27" s="3"/>
      <c r="G27" s="66">
        <f>ROUND(SUM(G23:G26),5)</f>
        <v>0</v>
      </c>
    </row>
    <row r="28" spans="1:7">
      <c r="A28" s="3"/>
      <c r="B28" s="3"/>
      <c r="C28" s="64" t="s">
        <v>6</v>
      </c>
      <c r="D28" s="3"/>
      <c r="E28" s="3"/>
      <c r="F28" s="3"/>
      <c r="G28" s="58"/>
    </row>
    <row r="29" spans="1:7">
      <c r="A29" s="3"/>
      <c r="B29" s="3"/>
      <c r="C29" s="3"/>
      <c r="D29" s="64" t="s">
        <v>226</v>
      </c>
      <c r="E29" s="3"/>
      <c r="F29" s="3"/>
      <c r="G29" s="66">
        <v>1</v>
      </c>
    </row>
    <row r="30" spans="1:7">
      <c r="A30" s="3"/>
      <c r="B30" s="3"/>
      <c r="C30" s="3"/>
      <c r="D30" s="64" t="s">
        <v>227</v>
      </c>
      <c r="E30" s="3"/>
      <c r="F30" s="3"/>
      <c r="G30" s="66">
        <v>0</v>
      </c>
    </row>
    <row r="31" spans="1:7" ht="13.5" thickBot="1">
      <c r="A31" s="3"/>
      <c r="B31" s="3"/>
      <c r="C31" s="3"/>
      <c r="D31" s="64" t="s">
        <v>228</v>
      </c>
      <c r="E31" s="3"/>
      <c r="F31" s="3"/>
      <c r="G31" s="67">
        <v>0</v>
      </c>
    </row>
    <row r="32" spans="1:7">
      <c r="A32" s="3"/>
      <c r="B32" s="3"/>
      <c r="C32" s="64" t="s">
        <v>229</v>
      </c>
      <c r="D32" s="3"/>
      <c r="E32" s="3"/>
      <c r="F32" s="3"/>
      <c r="G32" s="66">
        <f>ROUND(SUM(G28:G31),5)</f>
        <v>1</v>
      </c>
    </row>
    <row r="33" spans="1:7">
      <c r="A33" s="3"/>
      <c r="B33" s="3"/>
      <c r="C33" s="64" t="s">
        <v>7</v>
      </c>
      <c r="D33" s="3"/>
      <c r="E33" s="3"/>
      <c r="F33" s="3"/>
      <c r="G33" s="66">
        <v>0</v>
      </c>
    </row>
    <row r="34" spans="1:7">
      <c r="A34" s="3"/>
      <c r="B34" s="3"/>
      <c r="C34" s="64" t="s">
        <v>230</v>
      </c>
      <c r="D34" s="3"/>
      <c r="E34" s="3"/>
      <c r="F34" s="3"/>
      <c r="G34" s="58"/>
    </row>
    <row r="35" spans="1:7">
      <c r="A35" s="3"/>
      <c r="B35" s="3"/>
      <c r="C35" s="3"/>
      <c r="D35" s="64" t="s">
        <v>231</v>
      </c>
      <c r="E35" s="3"/>
      <c r="F35" s="3"/>
      <c r="G35" s="66">
        <v>0</v>
      </c>
    </row>
    <row r="36" spans="1:7">
      <c r="A36" s="3"/>
      <c r="B36" s="3"/>
      <c r="C36" s="3"/>
      <c r="D36" s="64" t="s">
        <v>446</v>
      </c>
      <c r="E36" s="3"/>
      <c r="F36" s="3"/>
      <c r="G36" s="66">
        <v>250</v>
      </c>
    </row>
    <row r="37" spans="1:7" ht="13.5" thickBot="1">
      <c r="A37" s="3"/>
      <c r="B37" s="3"/>
      <c r="C37" s="3"/>
      <c r="D37" s="64" t="s">
        <v>232</v>
      </c>
      <c r="E37" s="3"/>
      <c r="F37" s="3"/>
      <c r="G37" s="66">
        <v>0</v>
      </c>
    </row>
    <row r="38" spans="1:7" ht="13.5" thickBot="1">
      <c r="A38" s="3"/>
      <c r="B38" s="3"/>
      <c r="C38" s="64" t="s">
        <v>233</v>
      </c>
      <c r="D38" s="3"/>
      <c r="E38" s="3"/>
      <c r="F38" s="3"/>
      <c r="G38" s="69">
        <f>ROUND(SUM(G34:G37),5)</f>
        <v>250</v>
      </c>
    </row>
    <row r="39" spans="1:7">
      <c r="A39" s="3"/>
      <c r="B39" s="64" t="s">
        <v>8</v>
      </c>
      <c r="C39" s="3"/>
      <c r="D39" s="3"/>
      <c r="E39" s="3"/>
      <c r="F39" s="3"/>
      <c r="G39" s="66">
        <f>ROUND(G3+G9+G15+SUM(G21:G22)+G27+SUM(G32:G33)+G38,5)</f>
        <v>34688</v>
      </c>
    </row>
    <row r="40" spans="1:7">
      <c r="A40" s="3"/>
      <c r="B40" s="64" t="s">
        <v>9</v>
      </c>
      <c r="C40" s="3"/>
      <c r="D40" s="3"/>
      <c r="E40" s="3"/>
      <c r="F40" s="3"/>
      <c r="G40" s="58"/>
    </row>
    <row r="41" spans="1:7">
      <c r="A41" s="3"/>
      <c r="B41" s="3"/>
      <c r="C41" s="64" t="s">
        <v>10</v>
      </c>
      <c r="D41" s="3"/>
      <c r="E41" s="3"/>
      <c r="F41" s="3"/>
      <c r="G41" s="58"/>
    </row>
    <row r="42" spans="1:7">
      <c r="A42" s="3"/>
      <c r="B42" s="3"/>
      <c r="C42" s="3"/>
      <c r="D42" s="64" t="s">
        <v>234</v>
      </c>
      <c r="E42" s="3"/>
      <c r="F42" s="3"/>
      <c r="G42" s="66">
        <v>2352</v>
      </c>
    </row>
    <row r="43" spans="1:7">
      <c r="A43" s="3"/>
      <c r="B43" s="3"/>
      <c r="C43" s="3"/>
      <c r="D43" s="64" t="s">
        <v>235</v>
      </c>
      <c r="E43" s="3"/>
      <c r="F43" s="3"/>
      <c r="G43" s="66">
        <v>0</v>
      </c>
    </row>
    <row r="44" spans="1:7">
      <c r="A44" s="3"/>
      <c r="B44" s="3"/>
      <c r="C44" s="3"/>
      <c r="D44" s="64" t="s">
        <v>236</v>
      </c>
      <c r="E44" s="3"/>
      <c r="F44" s="3"/>
      <c r="G44" s="58"/>
    </row>
    <row r="45" spans="1:7">
      <c r="A45" s="3"/>
      <c r="B45" s="3"/>
      <c r="C45" s="3"/>
      <c r="D45" s="3"/>
      <c r="E45" s="64" t="s">
        <v>237</v>
      </c>
      <c r="F45" s="3"/>
      <c r="G45" s="66">
        <v>0</v>
      </c>
    </row>
    <row r="46" spans="1:7">
      <c r="A46" s="3"/>
      <c r="B46" s="3"/>
      <c r="C46" s="3"/>
      <c r="D46" s="3"/>
      <c r="E46" s="64" t="s">
        <v>238</v>
      </c>
      <c r="F46" s="3"/>
      <c r="G46" s="66">
        <v>0</v>
      </c>
    </row>
    <row r="47" spans="1:7">
      <c r="A47" s="3"/>
      <c r="B47" s="3"/>
      <c r="C47" s="3"/>
      <c r="D47" s="3"/>
      <c r="E47" s="64" t="s">
        <v>239</v>
      </c>
      <c r="F47" s="3"/>
      <c r="G47" s="66">
        <v>0</v>
      </c>
    </row>
    <row r="48" spans="1:7">
      <c r="A48" s="3"/>
      <c r="B48" s="3"/>
      <c r="C48" s="3"/>
      <c r="D48" s="3"/>
      <c r="E48" s="64" t="s">
        <v>240</v>
      </c>
      <c r="F48" s="3"/>
      <c r="G48" s="66">
        <v>0</v>
      </c>
    </row>
    <row r="49" spans="1:7">
      <c r="A49" s="3"/>
      <c r="B49" s="3"/>
      <c r="C49" s="3"/>
      <c r="D49" s="3"/>
      <c r="E49" s="64" t="s">
        <v>241</v>
      </c>
      <c r="F49" s="3"/>
      <c r="G49" s="66">
        <v>0</v>
      </c>
    </row>
    <row r="50" spans="1:7">
      <c r="A50" s="3"/>
      <c r="B50" s="3"/>
      <c r="C50" s="3"/>
      <c r="D50" s="3"/>
      <c r="E50" s="64" t="s">
        <v>242</v>
      </c>
      <c r="F50" s="3"/>
      <c r="G50" s="66">
        <v>0</v>
      </c>
    </row>
    <row r="51" spans="1:7">
      <c r="A51" s="3"/>
      <c r="B51" s="3"/>
      <c r="C51" s="3"/>
      <c r="D51" s="3"/>
      <c r="E51" s="64" t="s">
        <v>243</v>
      </c>
      <c r="F51" s="3"/>
      <c r="G51" s="66">
        <v>0</v>
      </c>
    </row>
    <row r="52" spans="1:7" ht="13.5" thickBot="1">
      <c r="A52" s="3"/>
      <c r="B52" s="3"/>
      <c r="C52" s="3"/>
      <c r="D52" s="3"/>
      <c r="E52" s="64" t="s">
        <v>244</v>
      </c>
      <c r="F52" s="3"/>
      <c r="G52" s="67">
        <v>316</v>
      </c>
    </row>
    <row r="53" spans="1:7">
      <c r="A53" s="3"/>
      <c r="B53" s="3"/>
      <c r="C53" s="3"/>
      <c r="D53" s="64" t="s">
        <v>245</v>
      </c>
      <c r="E53" s="3"/>
      <c r="F53" s="3"/>
      <c r="G53" s="66">
        <f>ROUND(SUM(G44:G52),5)</f>
        <v>316</v>
      </c>
    </row>
    <row r="54" spans="1:7">
      <c r="A54" s="3"/>
      <c r="B54" s="3"/>
      <c r="C54" s="3"/>
      <c r="D54" s="64" t="s">
        <v>246</v>
      </c>
      <c r="E54" s="3"/>
      <c r="F54" s="3"/>
      <c r="G54" s="66">
        <v>0</v>
      </c>
    </row>
    <row r="55" spans="1:7">
      <c r="A55" s="3"/>
      <c r="B55" s="3"/>
      <c r="C55" s="3"/>
      <c r="D55" s="64" t="s">
        <v>247</v>
      </c>
      <c r="E55" s="3"/>
      <c r="F55" s="3"/>
      <c r="G55" s="66">
        <v>0</v>
      </c>
    </row>
    <row r="56" spans="1:7">
      <c r="A56" s="3"/>
      <c r="B56" s="3"/>
      <c r="C56" s="3"/>
      <c r="D56" s="64" t="s">
        <v>248</v>
      </c>
      <c r="E56" s="3"/>
      <c r="F56" s="3"/>
      <c r="G56" s="66">
        <v>0</v>
      </c>
    </row>
    <row r="57" spans="1:7" ht="13.5" thickBot="1">
      <c r="A57" s="3"/>
      <c r="B57" s="3"/>
      <c r="C57" s="3"/>
      <c r="D57" s="64" t="s">
        <v>249</v>
      </c>
      <c r="E57" s="3"/>
      <c r="F57" s="3"/>
      <c r="G57" s="67">
        <v>0</v>
      </c>
    </row>
    <row r="58" spans="1:7">
      <c r="A58" s="3"/>
      <c r="B58" s="3"/>
      <c r="C58" s="64" t="s">
        <v>250</v>
      </c>
      <c r="D58" s="3"/>
      <c r="E58" s="3"/>
      <c r="F58" s="3"/>
      <c r="G58" s="66">
        <f>ROUND(SUM(G41:G43)+SUM(G53:G57),5)</f>
        <v>2668</v>
      </c>
    </row>
    <row r="59" spans="1:7">
      <c r="A59" s="3"/>
      <c r="B59" s="3"/>
      <c r="C59" s="64" t="s">
        <v>11</v>
      </c>
      <c r="D59" s="3"/>
      <c r="E59" s="3"/>
      <c r="F59" s="3"/>
      <c r="G59" s="58"/>
    </row>
    <row r="60" spans="1:7">
      <c r="A60" s="3"/>
      <c r="B60" s="3"/>
      <c r="C60" s="3"/>
      <c r="D60" s="64" t="s">
        <v>251</v>
      </c>
      <c r="E60" s="3"/>
      <c r="F60" s="3"/>
      <c r="G60" s="58"/>
    </row>
    <row r="61" spans="1:7">
      <c r="A61" s="3"/>
      <c r="B61" s="3"/>
      <c r="C61" s="3"/>
      <c r="D61" s="3"/>
      <c r="E61" s="64" t="s">
        <v>252</v>
      </c>
      <c r="F61" s="3"/>
      <c r="G61" s="66">
        <v>0</v>
      </c>
    </row>
    <row r="62" spans="1:7">
      <c r="A62" s="3"/>
      <c r="B62" s="3"/>
      <c r="C62" s="3"/>
      <c r="D62" s="3"/>
      <c r="E62" s="64" t="s">
        <v>253</v>
      </c>
      <c r="F62" s="3"/>
      <c r="G62" s="66">
        <v>0</v>
      </c>
    </row>
    <row r="63" spans="1:7">
      <c r="A63" s="3"/>
      <c r="B63" s="3"/>
      <c r="C63" s="3"/>
      <c r="D63" s="3"/>
      <c r="E63" s="64" t="s">
        <v>254</v>
      </c>
      <c r="F63" s="3"/>
      <c r="G63" s="66">
        <v>0</v>
      </c>
    </row>
    <row r="64" spans="1:7">
      <c r="A64" s="3"/>
      <c r="B64" s="3"/>
      <c r="C64" s="3"/>
      <c r="D64" s="3"/>
      <c r="E64" s="64" t="s">
        <v>255</v>
      </c>
      <c r="F64" s="3"/>
      <c r="G64" s="66">
        <v>0</v>
      </c>
    </row>
    <row r="65" spans="1:7">
      <c r="A65" s="3"/>
      <c r="B65" s="3"/>
      <c r="C65" s="3"/>
      <c r="D65" s="3"/>
      <c r="E65" s="64" t="s">
        <v>256</v>
      </c>
      <c r="F65" s="3"/>
      <c r="G65" s="66">
        <v>0</v>
      </c>
    </row>
    <row r="66" spans="1:7" ht="13.5" thickBot="1">
      <c r="A66" s="3"/>
      <c r="B66" s="3"/>
      <c r="C66" s="3"/>
      <c r="D66" s="3"/>
      <c r="E66" s="64" t="s">
        <v>257</v>
      </c>
      <c r="F66" s="3"/>
      <c r="G66" s="67">
        <v>85</v>
      </c>
    </row>
    <row r="67" spans="1:7">
      <c r="A67" s="3"/>
      <c r="B67" s="3"/>
      <c r="C67" s="3"/>
      <c r="D67" s="64" t="s">
        <v>258</v>
      </c>
      <c r="E67" s="3"/>
      <c r="F67" s="3"/>
      <c r="G67" s="66">
        <f>ROUND(SUM(G60:G66),5)</f>
        <v>85</v>
      </c>
    </row>
    <row r="68" spans="1:7">
      <c r="A68" s="3"/>
      <c r="B68" s="3"/>
      <c r="C68" s="3"/>
      <c r="D68" s="64" t="s">
        <v>259</v>
      </c>
      <c r="E68" s="3"/>
      <c r="F68" s="3"/>
      <c r="G68" s="66">
        <v>0</v>
      </c>
    </row>
    <row r="69" spans="1:7">
      <c r="A69" s="3"/>
      <c r="B69" s="3"/>
      <c r="C69" s="3"/>
      <c r="D69" s="64" t="s">
        <v>260</v>
      </c>
      <c r="E69" s="3"/>
      <c r="F69" s="3"/>
      <c r="G69" s="66">
        <v>0</v>
      </c>
    </row>
    <row r="70" spans="1:7">
      <c r="A70" s="3"/>
      <c r="B70" s="3"/>
      <c r="C70" s="3"/>
      <c r="D70" s="64" t="s">
        <v>261</v>
      </c>
      <c r="E70" s="3"/>
      <c r="F70" s="3"/>
      <c r="G70" s="66">
        <v>0</v>
      </c>
    </row>
    <row r="71" spans="1:7">
      <c r="A71" s="3"/>
      <c r="B71" s="3"/>
      <c r="C71" s="3"/>
      <c r="D71" s="64" t="s">
        <v>262</v>
      </c>
      <c r="E71" s="3"/>
      <c r="F71" s="3"/>
      <c r="G71" s="66">
        <v>0</v>
      </c>
    </row>
    <row r="72" spans="1:7">
      <c r="A72" s="3"/>
      <c r="B72" s="3"/>
      <c r="C72" s="3"/>
      <c r="D72" s="64" t="s">
        <v>263</v>
      </c>
      <c r="E72" s="3"/>
      <c r="F72" s="3"/>
      <c r="G72" s="66">
        <v>0</v>
      </c>
    </row>
    <row r="73" spans="1:7">
      <c r="A73" s="3"/>
      <c r="B73" s="3"/>
      <c r="C73" s="3"/>
      <c r="D73" s="64" t="s">
        <v>264</v>
      </c>
      <c r="E73" s="3"/>
      <c r="F73" s="3"/>
      <c r="G73" s="66">
        <v>0</v>
      </c>
    </row>
    <row r="74" spans="1:7" ht="13.5" thickBot="1">
      <c r="A74" s="3"/>
      <c r="B74" s="3"/>
      <c r="C74" s="3"/>
      <c r="D74" s="64" t="s">
        <v>265</v>
      </c>
      <c r="E74" s="3"/>
      <c r="F74" s="3"/>
      <c r="G74" s="67">
        <v>0</v>
      </c>
    </row>
    <row r="75" spans="1:7">
      <c r="A75" s="3"/>
      <c r="B75" s="3"/>
      <c r="C75" s="64" t="s">
        <v>266</v>
      </c>
      <c r="D75" s="3"/>
      <c r="E75" s="3"/>
      <c r="F75" s="3"/>
      <c r="G75" s="66">
        <f>ROUND(G59+SUM(G67:G74),5)</f>
        <v>85</v>
      </c>
    </row>
    <row r="76" spans="1:7">
      <c r="A76" s="3"/>
      <c r="B76" s="3"/>
      <c r="C76" s="64" t="s">
        <v>267</v>
      </c>
      <c r="D76" s="3"/>
      <c r="E76" s="3"/>
      <c r="F76" s="3"/>
      <c r="G76" s="58"/>
    </row>
    <row r="77" spans="1:7">
      <c r="A77" s="3"/>
      <c r="B77" s="3"/>
      <c r="C77" s="3"/>
      <c r="D77" s="64" t="s">
        <v>268</v>
      </c>
      <c r="E77" s="3"/>
      <c r="F77" s="3"/>
      <c r="G77" s="66">
        <v>0</v>
      </c>
    </row>
    <row r="78" spans="1:7">
      <c r="A78" s="3"/>
      <c r="B78" s="3"/>
      <c r="C78" s="3"/>
      <c r="D78" s="64" t="s">
        <v>269</v>
      </c>
      <c r="E78" s="3"/>
      <c r="F78" s="3"/>
      <c r="G78" s="66">
        <v>0</v>
      </c>
    </row>
    <row r="79" spans="1:7">
      <c r="A79" s="3"/>
      <c r="B79" s="3"/>
      <c r="C79" s="3"/>
      <c r="D79" s="64" t="s">
        <v>271</v>
      </c>
      <c r="E79" s="3"/>
      <c r="F79" s="3"/>
      <c r="G79" s="66">
        <v>0</v>
      </c>
    </row>
    <row r="80" spans="1:7">
      <c r="A80" s="3"/>
      <c r="B80" s="3"/>
      <c r="C80" s="3"/>
      <c r="D80" s="64" t="s">
        <v>270</v>
      </c>
      <c r="E80" s="3"/>
      <c r="F80" s="3"/>
      <c r="G80" s="66">
        <v>0</v>
      </c>
    </row>
    <row r="81" spans="1:7" ht="13.5" thickBot="1">
      <c r="A81" s="3"/>
      <c r="B81" s="3"/>
      <c r="C81" s="3"/>
      <c r="D81" s="64" t="s">
        <v>272</v>
      </c>
      <c r="E81" s="3"/>
      <c r="F81" s="3"/>
      <c r="G81" s="67">
        <v>0</v>
      </c>
    </row>
    <row r="82" spans="1:7">
      <c r="A82" s="3"/>
      <c r="B82" s="3"/>
      <c r="C82" s="64" t="s">
        <v>273</v>
      </c>
      <c r="D82" s="3"/>
      <c r="E82" s="3"/>
      <c r="F82" s="3"/>
      <c r="G82" s="66">
        <f>ROUND(SUM(G76:G81),5)</f>
        <v>0</v>
      </c>
    </row>
    <row r="83" spans="1:7">
      <c r="A83" s="3"/>
      <c r="B83" s="3"/>
      <c r="C83" s="64" t="s">
        <v>13</v>
      </c>
      <c r="D83" s="3"/>
      <c r="E83" s="3"/>
      <c r="F83" s="3"/>
      <c r="G83" s="58"/>
    </row>
    <row r="84" spans="1:7">
      <c r="A84" s="3"/>
      <c r="B84" s="3"/>
      <c r="C84" s="3"/>
      <c r="D84" s="64" t="s">
        <v>274</v>
      </c>
      <c r="E84" s="3"/>
      <c r="F84" s="3"/>
      <c r="G84" s="58"/>
    </row>
    <row r="85" spans="1:7">
      <c r="A85" s="3"/>
      <c r="B85" s="3"/>
      <c r="C85" s="3"/>
      <c r="D85" s="3"/>
      <c r="E85" s="64" t="s">
        <v>275</v>
      </c>
      <c r="F85" s="3"/>
      <c r="G85" s="66">
        <v>6250</v>
      </c>
    </row>
    <row r="86" spans="1:7">
      <c r="A86" s="3"/>
      <c r="B86" s="3"/>
      <c r="C86" s="3"/>
      <c r="D86" s="3"/>
      <c r="E86" s="64" t="s">
        <v>276</v>
      </c>
      <c r="F86" s="3"/>
      <c r="G86" s="66">
        <v>2859</v>
      </c>
    </row>
    <row r="87" spans="1:7">
      <c r="A87" s="3"/>
      <c r="B87" s="3"/>
      <c r="C87" s="3"/>
      <c r="D87" s="3"/>
      <c r="E87" s="64" t="s">
        <v>277</v>
      </c>
      <c r="F87" s="3"/>
      <c r="G87" s="66">
        <v>443</v>
      </c>
    </row>
    <row r="88" spans="1:7" ht="13.5" thickBot="1">
      <c r="A88" s="3"/>
      <c r="B88" s="3"/>
      <c r="C88" s="3"/>
      <c r="D88" s="3"/>
      <c r="E88" s="64" t="s">
        <v>278</v>
      </c>
      <c r="F88" s="3"/>
      <c r="G88" s="67">
        <v>0</v>
      </c>
    </row>
    <row r="89" spans="1:7">
      <c r="A89" s="3"/>
      <c r="B89" s="3"/>
      <c r="C89" s="3"/>
      <c r="D89" s="64" t="s">
        <v>279</v>
      </c>
      <c r="E89" s="3"/>
      <c r="F89" s="3"/>
      <c r="G89" s="66">
        <f>ROUND(SUM(G84:G88),5)</f>
        <v>9552</v>
      </c>
    </row>
    <row r="90" spans="1:7">
      <c r="A90" s="3"/>
      <c r="B90" s="3"/>
      <c r="C90" s="3"/>
      <c r="D90" s="64" t="s">
        <v>280</v>
      </c>
      <c r="E90" s="3"/>
      <c r="F90" s="3"/>
      <c r="G90" s="66">
        <v>219</v>
      </c>
    </row>
    <row r="91" spans="1:7">
      <c r="A91" s="3"/>
      <c r="B91" s="3"/>
      <c r="C91" s="3"/>
      <c r="D91" s="64" t="s">
        <v>281</v>
      </c>
      <c r="E91" s="3"/>
      <c r="F91" s="3"/>
      <c r="G91" s="58"/>
    </row>
    <row r="92" spans="1:7">
      <c r="A92" s="3"/>
      <c r="B92" s="3"/>
      <c r="C92" s="3"/>
      <c r="D92" s="3"/>
      <c r="E92" s="64" t="s">
        <v>282</v>
      </c>
      <c r="F92" s="3"/>
      <c r="G92" s="66">
        <v>1560</v>
      </c>
    </row>
    <row r="93" spans="1:7">
      <c r="A93" s="3"/>
      <c r="B93" s="3"/>
      <c r="C93" s="3"/>
      <c r="D93" s="3"/>
      <c r="E93" s="64" t="s">
        <v>283</v>
      </c>
      <c r="F93" s="3"/>
      <c r="G93" s="66">
        <v>0</v>
      </c>
    </row>
    <row r="94" spans="1:7" ht="13.5" thickBot="1">
      <c r="A94" s="3"/>
      <c r="B94" s="3"/>
      <c r="C94" s="3"/>
      <c r="D94" s="3"/>
      <c r="E94" s="64" t="s">
        <v>284</v>
      </c>
      <c r="F94" s="3"/>
      <c r="G94" s="67">
        <v>0</v>
      </c>
    </row>
    <row r="95" spans="1:7">
      <c r="A95" s="3"/>
      <c r="B95" s="3"/>
      <c r="C95" s="3"/>
      <c r="D95" s="64" t="s">
        <v>285</v>
      </c>
      <c r="E95" s="3"/>
      <c r="F95" s="3"/>
      <c r="G95" s="66">
        <f>ROUND(SUM(G91:G94),5)</f>
        <v>1560</v>
      </c>
    </row>
    <row r="96" spans="1:7">
      <c r="A96" s="3"/>
      <c r="B96" s="3"/>
      <c r="C96" s="3"/>
      <c r="D96" s="64" t="s">
        <v>286</v>
      </c>
      <c r="E96" s="3"/>
      <c r="F96" s="3"/>
      <c r="G96" s="58"/>
    </row>
    <row r="97" spans="1:7">
      <c r="A97" s="3"/>
      <c r="B97" s="3"/>
      <c r="C97" s="3"/>
      <c r="D97" s="3"/>
      <c r="E97" s="64" t="s">
        <v>287</v>
      </c>
      <c r="F97" s="3"/>
      <c r="G97" s="66">
        <v>2794</v>
      </c>
    </row>
    <row r="98" spans="1:7">
      <c r="A98" s="3"/>
      <c r="B98" s="3"/>
      <c r="C98" s="3"/>
      <c r="D98" s="3"/>
      <c r="E98" s="64" t="s">
        <v>288</v>
      </c>
      <c r="F98" s="3"/>
      <c r="G98" s="66">
        <v>0</v>
      </c>
    </row>
    <row r="99" spans="1:7" ht="13.5" thickBot="1">
      <c r="A99" s="3"/>
      <c r="B99" s="3"/>
      <c r="C99" s="3"/>
      <c r="D99" s="3"/>
      <c r="E99" s="64" t="s">
        <v>289</v>
      </c>
      <c r="F99" s="3"/>
      <c r="G99" s="67">
        <v>0</v>
      </c>
    </row>
    <row r="100" spans="1:7">
      <c r="A100" s="3"/>
      <c r="B100" s="3"/>
      <c r="C100" s="3"/>
      <c r="D100" s="64" t="s">
        <v>290</v>
      </c>
      <c r="E100" s="3"/>
      <c r="F100" s="3"/>
      <c r="G100" s="66">
        <f>ROUND(SUM(G96:G99),5)</f>
        <v>2794</v>
      </c>
    </row>
    <row r="101" spans="1:7">
      <c r="A101" s="3"/>
      <c r="B101" s="3"/>
      <c r="C101" s="3"/>
      <c r="D101" s="64" t="s">
        <v>291</v>
      </c>
      <c r="E101" s="3"/>
      <c r="F101" s="3"/>
      <c r="G101" s="58"/>
    </row>
    <row r="102" spans="1:7">
      <c r="A102" s="3"/>
      <c r="B102" s="3"/>
      <c r="C102" s="3"/>
      <c r="D102" s="3"/>
      <c r="E102" s="64" t="s">
        <v>292</v>
      </c>
      <c r="F102" s="3"/>
      <c r="G102" s="58"/>
    </row>
    <row r="103" spans="1:7">
      <c r="A103" s="3"/>
      <c r="B103" s="3"/>
      <c r="C103" s="3"/>
      <c r="D103" s="3"/>
      <c r="E103" s="3"/>
      <c r="F103" s="64" t="s">
        <v>293</v>
      </c>
      <c r="G103" s="66">
        <v>347</v>
      </c>
    </row>
    <row r="104" spans="1:7">
      <c r="A104" s="3"/>
      <c r="B104" s="3"/>
      <c r="C104" s="3"/>
      <c r="D104" s="3"/>
      <c r="E104" s="3"/>
      <c r="F104" s="64" t="s">
        <v>294</v>
      </c>
      <c r="G104" s="66">
        <v>0</v>
      </c>
    </row>
    <row r="105" spans="1:7" ht="13.5" thickBot="1">
      <c r="A105" s="3"/>
      <c r="B105" s="3"/>
      <c r="C105" s="3"/>
      <c r="D105" s="3"/>
      <c r="E105" s="3"/>
      <c r="F105" s="64" t="s">
        <v>295</v>
      </c>
      <c r="G105" s="67">
        <v>0</v>
      </c>
    </row>
    <row r="106" spans="1:7">
      <c r="A106" s="3"/>
      <c r="B106" s="3"/>
      <c r="C106" s="3"/>
      <c r="D106" s="3"/>
      <c r="E106" s="64" t="s">
        <v>296</v>
      </c>
      <c r="F106" s="3"/>
      <c r="G106" s="66">
        <f>ROUND(SUM(G102:G105),5)</f>
        <v>347</v>
      </c>
    </row>
    <row r="107" spans="1:7">
      <c r="A107" s="3"/>
      <c r="B107" s="3"/>
      <c r="C107" s="3"/>
      <c r="D107" s="3"/>
      <c r="E107" s="64" t="s">
        <v>297</v>
      </c>
      <c r="F107" s="3"/>
      <c r="G107" s="58"/>
    </row>
    <row r="108" spans="1:7">
      <c r="A108" s="3"/>
      <c r="B108" s="3"/>
      <c r="C108" s="3"/>
      <c r="D108" s="3"/>
      <c r="E108" s="3"/>
      <c r="F108" s="64" t="s">
        <v>298</v>
      </c>
      <c r="G108" s="66">
        <v>0</v>
      </c>
    </row>
    <row r="109" spans="1:7">
      <c r="A109" s="3"/>
      <c r="B109" s="3"/>
      <c r="C109" s="3"/>
      <c r="D109" s="3"/>
      <c r="E109" s="3"/>
      <c r="F109" s="64" t="s">
        <v>299</v>
      </c>
      <c r="G109" s="66">
        <v>0</v>
      </c>
    </row>
    <row r="110" spans="1:7" ht="13.5" thickBot="1">
      <c r="A110" s="3"/>
      <c r="B110" s="3"/>
      <c r="C110" s="3"/>
      <c r="D110" s="3"/>
      <c r="E110" s="3"/>
      <c r="F110" s="64" t="s">
        <v>300</v>
      </c>
      <c r="G110" s="67">
        <v>0</v>
      </c>
    </row>
    <row r="111" spans="1:7">
      <c r="A111" s="3"/>
      <c r="B111" s="3"/>
      <c r="C111" s="3"/>
      <c r="D111" s="3"/>
      <c r="E111" s="64" t="s">
        <v>301</v>
      </c>
      <c r="F111" s="3"/>
      <c r="G111" s="66">
        <f>ROUND(SUM(G107:G110),5)</f>
        <v>0</v>
      </c>
    </row>
    <row r="112" spans="1:7">
      <c r="A112" s="3"/>
      <c r="B112" s="3"/>
      <c r="C112" s="3"/>
      <c r="D112" s="3"/>
      <c r="E112" s="64" t="s">
        <v>302</v>
      </c>
      <c r="F112" s="3"/>
      <c r="G112" s="58"/>
    </row>
    <row r="113" spans="1:7">
      <c r="A113" s="3"/>
      <c r="B113" s="3"/>
      <c r="C113" s="3"/>
      <c r="D113" s="3"/>
      <c r="E113" s="3"/>
      <c r="F113" s="64" t="s">
        <v>303</v>
      </c>
      <c r="G113" s="66">
        <v>0</v>
      </c>
    </row>
    <row r="114" spans="1:7">
      <c r="A114" s="3"/>
      <c r="B114" s="3"/>
      <c r="C114" s="3"/>
      <c r="D114" s="3"/>
      <c r="E114" s="3"/>
      <c r="F114" s="64" t="s">
        <v>304</v>
      </c>
      <c r="G114" s="66">
        <v>0</v>
      </c>
    </row>
    <row r="115" spans="1:7" ht="13.5" thickBot="1">
      <c r="A115" s="3"/>
      <c r="B115" s="3"/>
      <c r="C115" s="3"/>
      <c r="D115" s="3"/>
      <c r="E115" s="3"/>
      <c r="F115" s="64" t="s">
        <v>305</v>
      </c>
      <c r="G115" s="67">
        <v>0</v>
      </c>
    </row>
    <row r="116" spans="1:7">
      <c r="A116" s="3"/>
      <c r="B116" s="3"/>
      <c r="C116" s="3"/>
      <c r="D116" s="3"/>
      <c r="E116" s="64" t="s">
        <v>306</v>
      </c>
      <c r="F116" s="3"/>
      <c r="G116" s="66">
        <f>ROUND(SUM(G112:G115),5)</f>
        <v>0</v>
      </c>
    </row>
    <row r="117" spans="1:7">
      <c r="A117" s="3"/>
      <c r="B117" s="3"/>
      <c r="C117" s="3"/>
      <c r="D117" s="3"/>
      <c r="E117" s="64" t="s">
        <v>307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308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309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310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311</v>
      </c>
      <c r="F121" s="3"/>
      <c r="G121" s="66">
        <v>0</v>
      </c>
    </row>
    <row r="122" spans="1:7">
      <c r="A122" s="3"/>
      <c r="B122" s="3"/>
      <c r="C122" s="3"/>
      <c r="D122" s="3"/>
      <c r="E122" s="64" t="s">
        <v>312</v>
      </c>
      <c r="F122" s="3"/>
      <c r="G122" s="66">
        <v>0</v>
      </c>
    </row>
    <row r="123" spans="1:7" ht="13.5" thickBot="1">
      <c r="A123" s="3"/>
      <c r="B123" s="3"/>
      <c r="C123" s="3"/>
      <c r="D123" s="3"/>
      <c r="E123" s="64" t="s">
        <v>313</v>
      </c>
      <c r="F123" s="3"/>
      <c r="G123" s="67">
        <v>0</v>
      </c>
    </row>
    <row r="124" spans="1:7">
      <c r="A124" s="3"/>
      <c r="B124" s="3"/>
      <c r="C124" s="3"/>
      <c r="D124" s="64" t="s">
        <v>314</v>
      </c>
      <c r="E124" s="3"/>
      <c r="F124" s="3"/>
      <c r="G124" s="66">
        <f>ROUND(G101+G106+G111+SUM(G116:G123),5)</f>
        <v>347</v>
      </c>
    </row>
    <row r="125" spans="1:7">
      <c r="A125" s="3"/>
      <c r="B125" s="3"/>
      <c r="C125" s="3"/>
      <c r="D125" s="64" t="s">
        <v>438</v>
      </c>
      <c r="E125" s="3"/>
      <c r="F125" s="3"/>
      <c r="G125" s="66">
        <v>0</v>
      </c>
    </row>
    <row r="126" spans="1:7">
      <c r="A126" s="3"/>
      <c r="B126" s="3"/>
      <c r="C126" s="3"/>
      <c r="D126" s="64" t="s">
        <v>315</v>
      </c>
      <c r="E126" s="3"/>
      <c r="F126" s="3"/>
      <c r="G126" s="66">
        <v>0</v>
      </c>
    </row>
    <row r="127" spans="1:7" ht="13.5" thickBot="1">
      <c r="A127" s="3"/>
      <c r="B127" s="3"/>
      <c r="C127" s="3"/>
      <c r="D127" s="64" t="s">
        <v>316</v>
      </c>
      <c r="E127" s="3"/>
      <c r="F127" s="3"/>
      <c r="G127" s="67">
        <v>0</v>
      </c>
    </row>
    <row r="128" spans="1:7">
      <c r="A128" s="3"/>
      <c r="B128" s="3"/>
      <c r="C128" s="64" t="s">
        <v>317</v>
      </c>
      <c r="D128" s="3"/>
      <c r="E128" s="3"/>
      <c r="F128" s="3"/>
      <c r="G128" s="66">
        <f>ROUND(G83+SUM(G89:G90)+G95+G100+SUM(G124:G127),5)</f>
        <v>14472</v>
      </c>
    </row>
    <row r="129" spans="1:7">
      <c r="A129" s="3"/>
      <c r="B129" s="3"/>
      <c r="C129" s="64" t="s">
        <v>14</v>
      </c>
      <c r="D129" s="3"/>
      <c r="E129" s="3"/>
      <c r="F129" s="3"/>
      <c r="G129" s="58"/>
    </row>
    <row r="130" spans="1:7">
      <c r="A130" s="3"/>
      <c r="B130" s="3"/>
      <c r="C130" s="3"/>
      <c r="D130" s="64" t="s">
        <v>318</v>
      </c>
      <c r="E130" s="3"/>
      <c r="F130" s="3"/>
      <c r="G130" s="58"/>
    </row>
    <row r="131" spans="1:7">
      <c r="A131" s="3"/>
      <c r="B131" s="3"/>
      <c r="C131" s="3"/>
      <c r="D131" s="3"/>
      <c r="E131" s="64" t="s">
        <v>319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320</v>
      </c>
      <c r="F132" s="3"/>
      <c r="G132" s="66">
        <v>0</v>
      </c>
    </row>
    <row r="133" spans="1:7">
      <c r="A133" s="3"/>
      <c r="B133" s="3"/>
      <c r="C133" s="3"/>
      <c r="D133" s="3"/>
      <c r="E133" s="64" t="s">
        <v>321</v>
      </c>
      <c r="F133" s="3"/>
      <c r="G133" s="66">
        <v>0</v>
      </c>
    </row>
    <row r="134" spans="1:7" ht="13.5" thickBot="1">
      <c r="A134" s="3"/>
      <c r="B134" s="3"/>
      <c r="C134" s="3"/>
      <c r="D134" s="3"/>
      <c r="E134" s="64" t="s">
        <v>322</v>
      </c>
      <c r="F134" s="3"/>
      <c r="G134" s="67">
        <v>0</v>
      </c>
    </row>
    <row r="135" spans="1:7">
      <c r="A135" s="3"/>
      <c r="B135" s="3"/>
      <c r="C135" s="3"/>
      <c r="D135" s="64" t="s">
        <v>323</v>
      </c>
      <c r="E135" s="3"/>
      <c r="F135" s="3"/>
      <c r="G135" s="66">
        <f>ROUND(SUM(G130:G134),5)</f>
        <v>0</v>
      </c>
    </row>
    <row r="136" spans="1:7">
      <c r="A136" s="3"/>
      <c r="B136" s="3"/>
      <c r="C136" s="3"/>
      <c r="D136" s="64" t="s">
        <v>324</v>
      </c>
      <c r="E136" s="3"/>
      <c r="F136" s="3"/>
      <c r="G136" s="58"/>
    </row>
    <row r="137" spans="1:7">
      <c r="A137" s="3"/>
      <c r="B137" s="3"/>
      <c r="C137" s="3"/>
      <c r="D137" s="3"/>
      <c r="E137" s="64" t="s">
        <v>325</v>
      </c>
      <c r="F137" s="3"/>
      <c r="G137" s="66">
        <v>2214</v>
      </c>
    </row>
    <row r="138" spans="1:7">
      <c r="A138" s="3"/>
      <c r="B138" s="3"/>
      <c r="C138" s="3"/>
      <c r="D138" s="3"/>
      <c r="E138" s="64" t="s">
        <v>326</v>
      </c>
      <c r="F138" s="3"/>
      <c r="G138" s="66">
        <v>614</v>
      </c>
    </row>
    <row r="139" spans="1:7" ht="13.5" thickBot="1">
      <c r="A139" s="3"/>
      <c r="B139" s="3"/>
      <c r="C139" s="3"/>
      <c r="D139" s="3"/>
      <c r="E139" s="64" t="s">
        <v>327</v>
      </c>
      <c r="F139" s="3"/>
      <c r="G139" s="67">
        <v>0</v>
      </c>
    </row>
    <row r="140" spans="1:7">
      <c r="A140" s="3"/>
      <c r="B140" s="3"/>
      <c r="C140" s="3"/>
      <c r="D140" s="64" t="s">
        <v>328</v>
      </c>
      <c r="E140" s="3"/>
      <c r="F140" s="3"/>
      <c r="G140" s="66">
        <f>ROUND(SUM(G136:G139),5)</f>
        <v>2828</v>
      </c>
    </row>
    <row r="141" spans="1:7" ht="13.5" thickBot="1">
      <c r="A141" s="3"/>
      <c r="B141" s="3"/>
      <c r="C141" s="3"/>
      <c r="D141" s="64" t="s">
        <v>329</v>
      </c>
      <c r="E141" s="3"/>
      <c r="F141" s="3"/>
      <c r="G141" s="67">
        <v>0</v>
      </c>
    </row>
    <row r="142" spans="1:7">
      <c r="A142" s="3"/>
      <c r="B142" s="3"/>
      <c r="C142" s="64" t="s">
        <v>330</v>
      </c>
      <c r="D142" s="3"/>
      <c r="E142" s="3"/>
      <c r="F142" s="3"/>
      <c r="G142" s="66">
        <f>ROUND(G129+G135+SUM(G140:G141),5)</f>
        <v>2828</v>
      </c>
    </row>
    <row r="143" spans="1:7">
      <c r="A143" s="3"/>
      <c r="B143" s="3"/>
      <c r="C143" s="64" t="s">
        <v>15</v>
      </c>
      <c r="D143" s="3"/>
      <c r="E143" s="3"/>
      <c r="F143" s="3"/>
      <c r="G143" s="58"/>
    </row>
    <row r="144" spans="1:7">
      <c r="A144" s="3"/>
      <c r="B144" s="3"/>
      <c r="C144" s="3"/>
      <c r="D144" s="64" t="s">
        <v>331</v>
      </c>
      <c r="E144" s="3"/>
      <c r="F144" s="3"/>
      <c r="G144" s="58"/>
    </row>
    <row r="145" spans="1:7">
      <c r="A145" s="3"/>
      <c r="B145" s="3"/>
      <c r="C145" s="3"/>
      <c r="D145" s="3"/>
      <c r="E145" s="64" t="s">
        <v>332</v>
      </c>
      <c r="F145" s="3"/>
      <c r="G145" s="66">
        <v>2276</v>
      </c>
    </row>
    <row r="146" spans="1:7">
      <c r="A146" s="3"/>
      <c r="B146" s="3"/>
      <c r="C146" s="3"/>
      <c r="D146" s="3"/>
      <c r="E146" s="64" t="s">
        <v>333</v>
      </c>
      <c r="F146" s="3"/>
      <c r="G146" s="66">
        <v>849</v>
      </c>
    </row>
    <row r="147" spans="1:7" ht="13.5" thickBot="1">
      <c r="A147" s="3"/>
      <c r="B147" s="3"/>
      <c r="C147" s="3"/>
      <c r="D147" s="3"/>
      <c r="E147" s="64" t="s">
        <v>334</v>
      </c>
      <c r="F147" s="3"/>
      <c r="G147" s="67">
        <v>0</v>
      </c>
    </row>
    <row r="148" spans="1:7">
      <c r="A148" s="3"/>
      <c r="B148" s="3"/>
      <c r="C148" s="3"/>
      <c r="D148" s="64" t="s">
        <v>335</v>
      </c>
      <c r="E148" s="3"/>
      <c r="F148" s="3"/>
      <c r="G148" s="66">
        <f>ROUND(SUM(G144:G147),5)</f>
        <v>3125</v>
      </c>
    </row>
    <row r="149" spans="1:7">
      <c r="A149" s="3"/>
      <c r="B149" s="3"/>
      <c r="C149" s="3"/>
      <c r="D149" s="64" t="s">
        <v>336</v>
      </c>
      <c r="E149" s="3"/>
      <c r="F149" s="3"/>
      <c r="G149" s="66">
        <v>0</v>
      </c>
    </row>
    <row r="150" spans="1:7">
      <c r="A150" s="3"/>
      <c r="B150" s="3"/>
      <c r="C150" s="3"/>
      <c r="D150" s="64" t="s">
        <v>337</v>
      </c>
      <c r="E150" s="3"/>
      <c r="F150" s="3"/>
      <c r="G150" s="58"/>
    </row>
    <row r="151" spans="1:7">
      <c r="A151" s="3"/>
      <c r="B151" s="3"/>
      <c r="C151" s="3"/>
      <c r="D151" s="3"/>
      <c r="E151" s="64" t="s">
        <v>338</v>
      </c>
      <c r="F151" s="3"/>
      <c r="G151" s="66">
        <v>0</v>
      </c>
    </row>
    <row r="152" spans="1:7">
      <c r="A152" s="3"/>
      <c r="B152" s="3"/>
      <c r="C152" s="3"/>
      <c r="D152" s="3"/>
      <c r="E152" s="64" t="s">
        <v>339</v>
      </c>
      <c r="F152" s="3"/>
      <c r="G152" s="66">
        <v>0</v>
      </c>
    </row>
    <row r="153" spans="1:7" ht="13.5" thickBot="1">
      <c r="A153" s="3"/>
      <c r="B153" s="3"/>
      <c r="C153" s="3"/>
      <c r="D153" s="3"/>
      <c r="E153" s="64" t="s">
        <v>340</v>
      </c>
      <c r="F153" s="3"/>
      <c r="G153" s="67">
        <v>0</v>
      </c>
    </row>
    <row r="154" spans="1:7">
      <c r="A154" s="3"/>
      <c r="B154" s="3"/>
      <c r="C154" s="3"/>
      <c r="D154" s="64" t="s">
        <v>341</v>
      </c>
      <c r="E154" s="3"/>
      <c r="F154" s="3"/>
      <c r="G154" s="66">
        <f>ROUND(SUM(G150:G153),5)</f>
        <v>0</v>
      </c>
    </row>
    <row r="155" spans="1:7">
      <c r="A155" s="3"/>
      <c r="B155" s="3"/>
      <c r="C155" s="3"/>
      <c r="D155" s="64" t="s">
        <v>342</v>
      </c>
      <c r="E155" s="3"/>
      <c r="F155" s="3"/>
      <c r="G155" s="66">
        <v>668</v>
      </c>
    </row>
    <row r="156" spans="1:7">
      <c r="A156" s="3"/>
      <c r="B156" s="3"/>
      <c r="C156" s="3"/>
      <c r="D156" s="64" t="s">
        <v>343</v>
      </c>
      <c r="E156" s="3"/>
      <c r="F156" s="3"/>
      <c r="G156" s="58"/>
    </row>
    <row r="157" spans="1:7">
      <c r="A157" s="3"/>
      <c r="B157" s="3"/>
      <c r="C157" s="3"/>
      <c r="D157" s="3"/>
      <c r="E157" s="64" t="s">
        <v>344</v>
      </c>
      <c r="F157" s="3"/>
      <c r="G157" s="66">
        <v>658</v>
      </c>
    </row>
    <row r="158" spans="1:7">
      <c r="A158" s="3"/>
      <c r="B158" s="3"/>
      <c r="C158" s="3"/>
      <c r="D158" s="3"/>
      <c r="E158" s="64" t="s">
        <v>345</v>
      </c>
      <c r="F158" s="3"/>
      <c r="G158" s="66">
        <v>0</v>
      </c>
    </row>
    <row r="159" spans="1:7" ht="13.5" thickBot="1">
      <c r="A159" s="3"/>
      <c r="B159" s="3"/>
      <c r="C159" s="3"/>
      <c r="D159" s="3"/>
      <c r="E159" s="64" t="s">
        <v>346</v>
      </c>
      <c r="F159" s="3"/>
      <c r="G159" s="67">
        <v>0</v>
      </c>
    </row>
    <row r="160" spans="1:7">
      <c r="A160" s="3"/>
      <c r="B160" s="3"/>
      <c r="C160" s="3"/>
      <c r="D160" s="64" t="s">
        <v>347</v>
      </c>
      <c r="E160" s="3"/>
      <c r="F160" s="3"/>
      <c r="G160" s="66">
        <f>ROUND(SUM(G156:G159),5)</f>
        <v>658</v>
      </c>
    </row>
    <row r="161" spans="1:7">
      <c r="A161" s="3"/>
      <c r="B161" s="3"/>
      <c r="C161" s="3"/>
      <c r="D161" s="64" t="s">
        <v>348</v>
      </c>
      <c r="E161" s="3"/>
      <c r="F161" s="3"/>
      <c r="G161" s="66">
        <v>75</v>
      </c>
    </row>
    <row r="162" spans="1:7" ht="13.5" thickBot="1">
      <c r="A162" s="3"/>
      <c r="B162" s="3"/>
      <c r="C162" s="3"/>
      <c r="D162" s="64" t="s">
        <v>349</v>
      </c>
      <c r="E162" s="3"/>
      <c r="F162" s="3"/>
      <c r="G162" s="67">
        <v>0</v>
      </c>
    </row>
    <row r="163" spans="1:7">
      <c r="A163" s="3"/>
      <c r="B163" s="3"/>
      <c r="C163" s="64" t="s">
        <v>350</v>
      </c>
      <c r="D163" s="3"/>
      <c r="E163" s="3"/>
      <c r="F163" s="3"/>
      <c r="G163" s="66">
        <f>ROUND(G143+SUM(G148:G149)+SUM(G154:G155)+SUM(G160:G162),5)</f>
        <v>4526</v>
      </c>
    </row>
    <row r="164" spans="1:7">
      <c r="A164" s="3"/>
      <c r="B164" s="3"/>
      <c r="C164" s="64" t="s">
        <v>16</v>
      </c>
      <c r="D164" s="3"/>
      <c r="E164" s="3"/>
      <c r="F164" s="3"/>
      <c r="G164" s="58"/>
    </row>
    <row r="165" spans="1:7">
      <c r="A165" s="3"/>
      <c r="B165" s="3"/>
      <c r="C165" s="3"/>
      <c r="D165" s="64" t="s">
        <v>351</v>
      </c>
      <c r="E165" s="3"/>
      <c r="F165" s="3"/>
      <c r="G165" s="66">
        <v>2070</v>
      </c>
    </row>
    <row r="166" spans="1:7">
      <c r="A166" s="3"/>
      <c r="B166" s="3"/>
      <c r="C166" s="3"/>
      <c r="D166" s="64" t="s">
        <v>352</v>
      </c>
      <c r="E166" s="3"/>
      <c r="F166" s="3"/>
      <c r="G166" s="58"/>
    </row>
    <row r="167" spans="1:7">
      <c r="A167" s="3"/>
      <c r="B167" s="3"/>
      <c r="C167" s="3"/>
      <c r="D167" s="3"/>
      <c r="E167" s="64" t="s">
        <v>353</v>
      </c>
      <c r="F167" s="3"/>
      <c r="G167" s="66">
        <v>0</v>
      </c>
    </row>
    <row r="168" spans="1:7">
      <c r="A168" s="3"/>
      <c r="B168" s="3"/>
      <c r="C168" s="3"/>
      <c r="D168" s="3"/>
      <c r="E168" s="64" t="s">
        <v>354</v>
      </c>
      <c r="F168" s="3"/>
      <c r="G168" s="66">
        <v>0</v>
      </c>
    </row>
    <row r="169" spans="1:7" ht="13.5" thickBot="1">
      <c r="A169" s="3"/>
      <c r="B169" s="3"/>
      <c r="C169" s="3"/>
      <c r="D169" s="3"/>
      <c r="E169" s="64" t="s">
        <v>355</v>
      </c>
      <c r="F169" s="3"/>
      <c r="G169" s="67">
        <v>0</v>
      </c>
    </row>
    <row r="170" spans="1:7">
      <c r="A170" s="3"/>
      <c r="B170" s="3"/>
      <c r="C170" s="3"/>
      <c r="D170" s="64" t="s">
        <v>356</v>
      </c>
      <c r="E170" s="3"/>
      <c r="F170" s="3"/>
      <c r="G170" s="66">
        <f>ROUND(SUM(G166:G169),5)</f>
        <v>0</v>
      </c>
    </row>
    <row r="171" spans="1:7">
      <c r="A171" s="3"/>
      <c r="B171" s="3"/>
      <c r="C171" s="3"/>
      <c r="D171" s="64" t="s">
        <v>357</v>
      </c>
      <c r="E171" s="3"/>
      <c r="F171" s="3"/>
      <c r="G171" s="58"/>
    </row>
    <row r="172" spans="1:7">
      <c r="A172" s="3"/>
      <c r="B172" s="3"/>
      <c r="C172" s="3"/>
      <c r="D172" s="3"/>
      <c r="E172" s="64" t="s">
        <v>358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359</v>
      </c>
      <c r="F173" s="3"/>
      <c r="G173" s="66">
        <v>0</v>
      </c>
    </row>
    <row r="174" spans="1:7">
      <c r="A174" s="3"/>
      <c r="B174" s="3"/>
      <c r="C174" s="3"/>
      <c r="D174" s="3"/>
      <c r="E174" s="64" t="s">
        <v>360</v>
      </c>
      <c r="F174" s="3"/>
      <c r="G174" s="66">
        <v>0</v>
      </c>
    </row>
    <row r="175" spans="1:7" ht="13.5" thickBot="1">
      <c r="A175" s="3"/>
      <c r="B175" s="3"/>
      <c r="C175" s="3"/>
      <c r="D175" s="3"/>
      <c r="E175" s="64" t="s">
        <v>361</v>
      </c>
      <c r="F175" s="3"/>
      <c r="G175" s="67">
        <v>0</v>
      </c>
    </row>
    <row r="176" spans="1:7">
      <c r="A176" s="3"/>
      <c r="B176" s="3"/>
      <c r="C176" s="3"/>
      <c r="D176" s="64" t="s">
        <v>362</v>
      </c>
      <c r="E176" s="3"/>
      <c r="F176" s="3"/>
      <c r="G176" s="66">
        <f>ROUND(SUM(G171:G175),5)</f>
        <v>0</v>
      </c>
    </row>
    <row r="177" spans="1:7">
      <c r="A177" s="3"/>
      <c r="B177" s="3"/>
      <c r="C177" s="3"/>
      <c r="D177" s="64" t="s">
        <v>363</v>
      </c>
      <c r="E177" s="3"/>
      <c r="F177" s="3"/>
      <c r="G177" s="58"/>
    </row>
    <row r="178" spans="1:7">
      <c r="A178" s="3"/>
      <c r="B178" s="3"/>
      <c r="C178" s="3"/>
      <c r="D178" s="3"/>
      <c r="E178" s="64" t="s">
        <v>364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365</v>
      </c>
      <c r="F179" s="3"/>
      <c r="G179" s="66">
        <v>0</v>
      </c>
    </row>
    <row r="180" spans="1:7">
      <c r="A180" s="3"/>
      <c r="B180" s="3"/>
      <c r="C180" s="3"/>
      <c r="D180" s="3"/>
      <c r="E180" s="64" t="s">
        <v>366</v>
      </c>
      <c r="F180" s="3"/>
      <c r="G180" s="66">
        <v>1081</v>
      </c>
    </row>
    <row r="181" spans="1:7">
      <c r="A181" s="3"/>
      <c r="B181" s="3"/>
      <c r="C181" s="3"/>
      <c r="D181" s="3"/>
      <c r="E181" s="64" t="s">
        <v>367</v>
      </c>
      <c r="F181" s="3"/>
      <c r="G181" s="66">
        <v>0</v>
      </c>
    </row>
    <row r="182" spans="1:7">
      <c r="A182" s="3"/>
      <c r="B182" s="3"/>
      <c r="C182" s="3"/>
      <c r="D182" s="3"/>
      <c r="E182" s="64" t="s">
        <v>368</v>
      </c>
      <c r="F182" s="3"/>
      <c r="G182" s="66">
        <v>257</v>
      </c>
    </row>
    <row r="183" spans="1:7" ht="13.5" thickBot="1">
      <c r="A183" s="3"/>
      <c r="B183" s="3"/>
      <c r="C183" s="3"/>
      <c r="D183" s="3"/>
      <c r="E183" s="64" t="s">
        <v>369</v>
      </c>
      <c r="F183" s="3"/>
      <c r="G183" s="67">
        <v>0</v>
      </c>
    </row>
    <row r="184" spans="1:7">
      <c r="A184" s="3"/>
      <c r="B184" s="3"/>
      <c r="C184" s="3"/>
      <c r="D184" s="64" t="s">
        <v>370</v>
      </c>
      <c r="E184" s="3"/>
      <c r="F184" s="3"/>
      <c r="G184" s="66">
        <f>ROUND(SUM(G177:G183),5)</f>
        <v>1338</v>
      </c>
    </row>
    <row r="185" spans="1:7">
      <c r="A185" s="3"/>
      <c r="B185" s="3"/>
      <c r="C185" s="3"/>
      <c r="D185" s="64" t="s">
        <v>371</v>
      </c>
      <c r="E185" s="3"/>
      <c r="F185" s="3"/>
      <c r="G185" s="58"/>
    </row>
    <row r="186" spans="1:7">
      <c r="A186" s="3"/>
      <c r="B186" s="3"/>
      <c r="C186" s="3"/>
      <c r="D186" s="3"/>
      <c r="E186" s="64" t="s">
        <v>372</v>
      </c>
      <c r="F186" s="3"/>
      <c r="G186" s="66">
        <v>250</v>
      </c>
    </row>
    <row r="187" spans="1:7">
      <c r="A187" s="3"/>
      <c r="B187" s="3"/>
      <c r="C187" s="3"/>
      <c r="D187" s="3"/>
      <c r="E187" s="64" t="s">
        <v>373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374</v>
      </c>
      <c r="F188" s="3"/>
      <c r="G188" s="66">
        <v>0</v>
      </c>
    </row>
    <row r="189" spans="1:7">
      <c r="A189" s="3"/>
      <c r="B189" s="3"/>
      <c r="C189" s="3"/>
      <c r="D189" s="3"/>
      <c r="E189" s="64" t="s">
        <v>375</v>
      </c>
      <c r="F189" s="3"/>
      <c r="G189" s="66">
        <v>898</v>
      </c>
    </row>
    <row r="190" spans="1:7">
      <c r="A190" s="3"/>
      <c r="B190" s="3"/>
      <c r="C190" s="3"/>
      <c r="D190" s="3"/>
      <c r="E190" s="64" t="s">
        <v>376</v>
      </c>
      <c r="F190" s="3"/>
      <c r="G190" s="66">
        <v>1510</v>
      </c>
    </row>
    <row r="191" spans="1:7" ht="13.5" thickBot="1">
      <c r="A191" s="3"/>
      <c r="B191" s="3"/>
      <c r="C191" s="3"/>
      <c r="D191" s="3"/>
      <c r="E191" s="64" t="s">
        <v>377</v>
      </c>
      <c r="F191" s="3"/>
      <c r="G191" s="67">
        <v>0</v>
      </c>
    </row>
    <row r="192" spans="1:7">
      <c r="A192" s="3"/>
      <c r="B192" s="3"/>
      <c r="C192" s="3"/>
      <c r="D192" s="64" t="s">
        <v>378</v>
      </c>
      <c r="E192" s="3"/>
      <c r="F192" s="3"/>
      <c r="G192" s="66">
        <f>ROUND(SUM(G185:G191),5)</f>
        <v>2658</v>
      </c>
    </row>
    <row r="193" spans="1:7">
      <c r="A193" s="3"/>
      <c r="B193" s="3"/>
      <c r="C193" s="3"/>
      <c r="D193" s="64" t="s">
        <v>431</v>
      </c>
      <c r="E193" s="3"/>
      <c r="F193" s="3"/>
      <c r="G193" s="58"/>
    </row>
    <row r="194" spans="1:7">
      <c r="A194" s="3"/>
      <c r="B194" s="3"/>
      <c r="C194" s="3"/>
      <c r="D194" s="3"/>
      <c r="E194" s="64" t="s">
        <v>432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433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434</v>
      </c>
      <c r="F196" s="3"/>
      <c r="G196" s="66">
        <v>0</v>
      </c>
    </row>
    <row r="197" spans="1:7">
      <c r="A197" s="3"/>
      <c r="B197" s="3"/>
      <c r="C197" s="3"/>
      <c r="D197" s="3"/>
      <c r="E197" s="64" t="s">
        <v>435</v>
      </c>
      <c r="F197" s="3"/>
      <c r="G197" s="66">
        <v>0</v>
      </c>
    </row>
    <row r="198" spans="1:7" ht="13.5" thickBot="1">
      <c r="A198" s="3"/>
      <c r="B198" s="3"/>
      <c r="C198" s="3"/>
      <c r="D198" s="3"/>
      <c r="E198" s="64" t="s">
        <v>436</v>
      </c>
      <c r="F198" s="3"/>
      <c r="G198" s="67">
        <v>0</v>
      </c>
    </row>
    <row r="199" spans="1:7">
      <c r="A199" s="3"/>
      <c r="B199" s="3"/>
      <c r="C199" s="3"/>
      <c r="D199" s="64" t="s">
        <v>437</v>
      </c>
      <c r="E199" s="3"/>
      <c r="F199" s="3"/>
      <c r="G199" s="66">
        <f>ROUND(SUM(G193:G198),5)</f>
        <v>0</v>
      </c>
    </row>
    <row r="200" spans="1:7">
      <c r="A200" s="3"/>
      <c r="B200" s="3"/>
      <c r="C200" s="3"/>
      <c r="D200" s="64" t="s">
        <v>379</v>
      </c>
      <c r="E200" s="3"/>
      <c r="F200" s="3"/>
      <c r="G200" s="58"/>
    </row>
    <row r="201" spans="1:7">
      <c r="A201" s="3"/>
      <c r="B201" s="3"/>
      <c r="C201" s="3"/>
      <c r="D201" s="3"/>
      <c r="E201" s="64" t="s">
        <v>439</v>
      </c>
      <c r="F201" s="3"/>
      <c r="G201" s="66">
        <v>0</v>
      </c>
    </row>
    <row r="202" spans="1:7">
      <c r="A202" s="3"/>
      <c r="B202" s="3"/>
      <c r="C202" s="3"/>
      <c r="D202" s="3"/>
      <c r="E202" s="64" t="s">
        <v>440</v>
      </c>
      <c r="F202" s="3"/>
      <c r="G202" s="66">
        <v>1300</v>
      </c>
    </row>
    <row r="203" spans="1:7" ht="13.5" thickBot="1">
      <c r="A203" s="3"/>
      <c r="B203" s="3"/>
      <c r="C203" s="3"/>
      <c r="D203" s="3"/>
      <c r="E203" s="64" t="s">
        <v>441</v>
      </c>
      <c r="F203" s="3"/>
      <c r="G203" s="67">
        <v>0</v>
      </c>
    </row>
    <row r="204" spans="1:7">
      <c r="A204" s="3"/>
      <c r="B204" s="3"/>
      <c r="C204" s="3"/>
      <c r="D204" s="64" t="s">
        <v>442</v>
      </c>
      <c r="E204" s="3"/>
      <c r="F204" s="3"/>
      <c r="G204" s="66">
        <f>ROUND(SUM(G200:G203),5)</f>
        <v>1300</v>
      </c>
    </row>
    <row r="205" spans="1:7">
      <c r="A205" s="3"/>
      <c r="B205" s="3"/>
      <c r="C205" s="3"/>
      <c r="D205" s="64" t="s">
        <v>380</v>
      </c>
      <c r="E205" s="3"/>
      <c r="F205" s="3"/>
      <c r="G205" s="58"/>
    </row>
    <row r="206" spans="1:7">
      <c r="A206" s="3"/>
      <c r="B206" s="3"/>
      <c r="C206" s="3"/>
      <c r="D206" s="3"/>
      <c r="E206" s="64" t="s">
        <v>381</v>
      </c>
      <c r="F206" s="3"/>
      <c r="G206" s="66">
        <v>0</v>
      </c>
    </row>
    <row r="207" spans="1:7">
      <c r="A207" s="3"/>
      <c r="B207" s="3"/>
      <c r="C207" s="3"/>
      <c r="D207" s="3"/>
      <c r="E207" s="64" t="s">
        <v>382</v>
      </c>
      <c r="F207" s="3"/>
      <c r="G207" s="66">
        <v>0</v>
      </c>
    </row>
    <row r="208" spans="1:7" ht="13.5" thickBot="1">
      <c r="A208" s="3"/>
      <c r="B208" s="3"/>
      <c r="C208" s="3"/>
      <c r="D208" s="3"/>
      <c r="E208" s="64" t="s">
        <v>383</v>
      </c>
      <c r="F208" s="3"/>
      <c r="G208" s="67">
        <v>0</v>
      </c>
    </row>
    <row r="209" spans="1:7">
      <c r="A209" s="3"/>
      <c r="B209" s="3"/>
      <c r="C209" s="3"/>
      <c r="D209" s="64" t="s">
        <v>384</v>
      </c>
      <c r="E209" s="3"/>
      <c r="F209" s="3"/>
      <c r="G209" s="66">
        <f>ROUND(SUM(G205:G208),5)</f>
        <v>0</v>
      </c>
    </row>
    <row r="210" spans="1:7">
      <c r="A210" s="3"/>
      <c r="B210" s="3"/>
      <c r="C210" s="3"/>
      <c r="D210" s="64" t="s">
        <v>385</v>
      </c>
      <c r="E210" s="3"/>
      <c r="F210" s="3"/>
      <c r="G210" s="58"/>
    </row>
    <row r="211" spans="1:7">
      <c r="A211" s="3"/>
      <c r="B211" s="3"/>
      <c r="C211" s="3"/>
      <c r="D211" s="3"/>
      <c r="E211" s="64" t="s">
        <v>386</v>
      </c>
      <c r="F211" s="3"/>
      <c r="G211" s="66">
        <v>0</v>
      </c>
    </row>
    <row r="212" spans="1:7">
      <c r="A212" s="3"/>
      <c r="B212" s="3"/>
      <c r="C212" s="3"/>
      <c r="D212" s="3"/>
      <c r="E212" s="64" t="s">
        <v>387</v>
      </c>
      <c r="F212" s="3"/>
      <c r="G212" s="66">
        <v>0</v>
      </c>
    </row>
    <row r="213" spans="1:7" ht="13.5" thickBot="1">
      <c r="A213" s="3"/>
      <c r="B213" s="3"/>
      <c r="C213" s="3"/>
      <c r="D213" s="3"/>
      <c r="E213" s="64" t="s">
        <v>388</v>
      </c>
      <c r="F213" s="3"/>
      <c r="G213" s="67">
        <v>0</v>
      </c>
    </row>
    <row r="214" spans="1:7">
      <c r="A214" s="3"/>
      <c r="B214" s="3"/>
      <c r="C214" s="3"/>
      <c r="D214" s="64" t="s">
        <v>389</v>
      </c>
      <c r="E214" s="3"/>
      <c r="F214" s="3"/>
      <c r="G214" s="66">
        <f>ROUND(SUM(G210:G213),5)</f>
        <v>0</v>
      </c>
    </row>
    <row r="215" spans="1:7" ht="13.5" thickBot="1">
      <c r="A215" s="3"/>
      <c r="B215" s="3"/>
      <c r="C215" s="3"/>
      <c r="D215" s="64" t="s">
        <v>390</v>
      </c>
      <c r="E215" s="3"/>
      <c r="F215" s="3"/>
      <c r="G215" s="67">
        <v>0</v>
      </c>
    </row>
    <row r="216" spans="1:7">
      <c r="A216" s="3"/>
      <c r="B216" s="3"/>
      <c r="C216" s="64" t="s">
        <v>391</v>
      </c>
      <c r="D216" s="3"/>
      <c r="E216" s="3"/>
      <c r="F216" s="3"/>
      <c r="G216" s="66">
        <f>ROUND(SUM(G164:G165)+G170+G176+G184+G192+G199+G204+G209+SUM(G214:G215),5)</f>
        <v>7366</v>
      </c>
    </row>
    <row r="217" spans="1:7">
      <c r="A217" s="3"/>
      <c r="B217" s="3"/>
      <c r="C217" s="64" t="s">
        <v>17</v>
      </c>
      <c r="D217" s="3"/>
      <c r="E217" s="3"/>
      <c r="F217" s="3"/>
      <c r="G217" s="58"/>
    </row>
    <row r="218" spans="1:7">
      <c r="A218" s="3"/>
      <c r="B218" s="3"/>
      <c r="C218" s="3"/>
      <c r="D218" s="64" t="s">
        <v>392</v>
      </c>
      <c r="E218" s="3"/>
      <c r="F218" s="3"/>
      <c r="G218" s="66">
        <v>0</v>
      </c>
    </row>
    <row r="219" spans="1:7">
      <c r="A219" s="3"/>
      <c r="B219" s="3"/>
      <c r="C219" s="3"/>
      <c r="D219" s="64" t="s">
        <v>393</v>
      </c>
      <c r="E219" s="3"/>
      <c r="F219" s="3"/>
      <c r="G219" s="66">
        <v>0</v>
      </c>
    </row>
    <row r="220" spans="1:7">
      <c r="A220" s="3"/>
      <c r="B220" s="3"/>
      <c r="C220" s="3"/>
      <c r="D220" s="64" t="s">
        <v>394</v>
      </c>
      <c r="E220" s="3"/>
      <c r="F220" s="3"/>
      <c r="G220" s="66">
        <v>147</v>
      </c>
    </row>
    <row r="221" spans="1:7">
      <c r="A221" s="3"/>
      <c r="B221" s="3"/>
      <c r="C221" s="3"/>
      <c r="D221" s="64" t="s">
        <v>395</v>
      </c>
      <c r="E221" s="3"/>
      <c r="F221" s="3"/>
      <c r="G221" s="66">
        <v>0</v>
      </c>
    </row>
    <row r="222" spans="1:7">
      <c r="A222" s="3"/>
      <c r="B222" s="3"/>
      <c r="C222" s="3"/>
      <c r="D222" s="64" t="s">
        <v>396</v>
      </c>
      <c r="E222" s="3"/>
      <c r="F222" s="3"/>
      <c r="G222" s="66">
        <v>146</v>
      </c>
    </row>
    <row r="223" spans="1:7">
      <c r="A223" s="3"/>
      <c r="B223" s="3"/>
      <c r="C223" s="3"/>
      <c r="D223" s="64" t="s">
        <v>397</v>
      </c>
      <c r="E223" s="3"/>
      <c r="F223" s="3"/>
      <c r="G223" s="66">
        <v>0</v>
      </c>
    </row>
    <row r="224" spans="1:7" ht="13.5" thickBot="1">
      <c r="A224" s="3"/>
      <c r="B224" s="3"/>
      <c r="C224" s="3"/>
      <c r="D224" s="64" t="s">
        <v>398</v>
      </c>
      <c r="E224" s="3"/>
      <c r="F224" s="3"/>
      <c r="G224" s="67">
        <v>0</v>
      </c>
    </row>
    <row r="225" spans="1:7">
      <c r="A225" s="3"/>
      <c r="B225" s="3"/>
      <c r="C225" s="64" t="s">
        <v>399</v>
      </c>
      <c r="D225" s="3"/>
      <c r="E225" s="3"/>
      <c r="F225" s="3"/>
      <c r="G225" s="66">
        <f>ROUND(SUM(G217:G224),5)</f>
        <v>293</v>
      </c>
    </row>
    <row r="226" spans="1:7">
      <c r="A226" s="3"/>
      <c r="B226" s="3"/>
      <c r="C226" s="64" t="s">
        <v>18</v>
      </c>
      <c r="D226" s="3"/>
      <c r="E226" s="3"/>
      <c r="F226" s="3"/>
      <c r="G226" s="58"/>
    </row>
    <row r="227" spans="1:7">
      <c r="A227" s="3"/>
      <c r="B227" s="3"/>
      <c r="C227" s="3"/>
      <c r="D227" s="64" t="s">
        <v>400</v>
      </c>
      <c r="E227" s="3"/>
      <c r="F227" s="3"/>
      <c r="G227" s="66">
        <v>3400</v>
      </c>
    </row>
    <row r="228" spans="1:7">
      <c r="A228" s="3"/>
      <c r="B228" s="3"/>
      <c r="C228" s="3"/>
      <c r="D228" s="64" t="s">
        <v>401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402</v>
      </c>
      <c r="E229" s="3"/>
      <c r="F229" s="3"/>
      <c r="G229" s="66">
        <v>0</v>
      </c>
    </row>
    <row r="230" spans="1:7">
      <c r="A230" s="3"/>
      <c r="B230" s="3"/>
      <c r="C230" s="3"/>
      <c r="D230" s="64" t="s">
        <v>403</v>
      </c>
      <c r="E230" s="3"/>
      <c r="F230" s="3"/>
      <c r="G230" s="66">
        <v>0</v>
      </c>
    </row>
    <row r="231" spans="1:7" ht="13.5" thickBot="1">
      <c r="A231" s="3"/>
      <c r="B231" s="3"/>
      <c r="C231" s="3"/>
      <c r="D231" s="64" t="s">
        <v>404</v>
      </c>
      <c r="E231" s="3"/>
      <c r="F231" s="3"/>
      <c r="G231" s="67">
        <v>0</v>
      </c>
    </row>
    <row r="232" spans="1:7">
      <c r="A232" s="3"/>
      <c r="B232" s="3"/>
      <c r="C232" s="64" t="s">
        <v>405</v>
      </c>
      <c r="D232" s="3"/>
      <c r="E232" s="3"/>
      <c r="F232" s="3"/>
      <c r="G232" s="66">
        <f>ROUND(SUM(G226:G231),5)</f>
        <v>3400</v>
      </c>
    </row>
    <row r="233" spans="1:7">
      <c r="A233" s="3"/>
      <c r="B233" s="3"/>
      <c r="C233" s="64" t="s">
        <v>406</v>
      </c>
      <c r="D233" s="3"/>
      <c r="E233" s="3"/>
      <c r="F233" s="3"/>
      <c r="G233" s="58"/>
    </row>
    <row r="234" spans="1:7">
      <c r="A234" s="3"/>
      <c r="B234" s="3"/>
      <c r="C234" s="3"/>
      <c r="D234" s="64" t="s">
        <v>407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408</v>
      </c>
      <c r="E235" s="3"/>
      <c r="F235" s="3"/>
      <c r="G235" s="66">
        <v>0</v>
      </c>
    </row>
    <row r="236" spans="1:7">
      <c r="A236" s="3"/>
      <c r="B236" s="3"/>
      <c r="C236" s="3"/>
      <c r="D236" s="64" t="s">
        <v>409</v>
      </c>
      <c r="E236" s="3"/>
      <c r="F236" s="3"/>
      <c r="G236" s="66">
        <v>0</v>
      </c>
    </row>
    <row r="237" spans="1:7" s="14" customFormat="1">
      <c r="A237" s="3"/>
      <c r="B237" s="3"/>
      <c r="C237" s="3"/>
      <c r="D237" s="64" t="s">
        <v>410</v>
      </c>
      <c r="E237" s="3"/>
      <c r="F237" s="3"/>
      <c r="G237" s="58"/>
    </row>
    <row r="238" spans="1:7">
      <c r="A238" s="3"/>
      <c r="B238" s="3"/>
      <c r="C238" s="3"/>
      <c r="D238" s="3"/>
      <c r="E238" s="64" t="s">
        <v>411</v>
      </c>
      <c r="F238" s="3"/>
      <c r="G238" s="66">
        <v>0</v>
      </c>
    </row>
    <row r="239" spans="1:7">
      <c r="A239" s="1"/>
      <c r="B239" s="1"/>
      <c r="C239" s="3"/>
      <c r="D239" s="3"/>
      <c r="E239" s="64" t="s">
        <v>412</v>
      </c>
      <c r="F239" s="1"/>
      <c r="G239" s="66">
        <v>0</v>
      </c>
    </row>
    <row r="240" spans="1:7">
      <c r="A240" s="1"/>
      <c r="B240" s="3"/>
      <c r="C240" s="1"/>
      <c r="D240" s="3"/>
      <c r="E240" s="64" t="s">
        <v>413</v>
      </c>
      <c r="F240" s="1"/>
      <c r="G240" s="66">
        <v>0</v>
      </c>
    </row>
    <row r="241" spans="1:7">
      <c r="A241" s="3"/>
      <c r="B241" s="1"/>
      <c r="C241" s="1"/>
      <c r="D241" s="3"/>
      <c r="E241" s="64" t="s">
        <v>414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415</v>
      </c>
      <c r="F242" s="1"/>
      <c r="G242" s="66">
        <v>0</v>
      </c>
    </row>
    <row r="243" spans="1:7">
      <c r="A243" s="1"/>
      <c r="B243" s="1"/>
      <c r="C243" s="1"/>
      <c r="D243" s="3"/>
      <c r="E243" s="64" t="s">
        <v>416</v>
      </c>
      <c r="F243" s="1"/>
      <c r="G243" s="66">
        <v>0</v>
      </c>
    </row>
    <row r="244" spans="1:7" ht="13.5" thickBot="1">
      <c r="A244" s="1"/>
      <c r="B244" s="1"/>
      <c r="C244" s="1"/>
      <c r="D244" s="3"/>
      <c r="E244" s="64" t="s">
        <v>417</v>
      </c>
      <c r="F244" s="1"/>
      <c r="G244" s="67">
        <v>0</v>
      </c>
    </row>
    <row r="245" spans="1:7">
      <c r="A245" s="1"/>
      <c r="B245" s="1"/>
      <c r="C245" s="1"/>
      <c r="D245" s="64" t="s">
        <v>418</v>
      </c>
      <c r="E245" s="1"/>
      <c r="F245" s="1"/>
      <c r="G245" s="66">
        <f>ROUND(SUM(G237:G244),5)</f>
        <v>0</v>
      </c>
    </row>
    <row r="246" spans="1:7">
      <c r="A246" s="1"/>
      <c r="B246" s="1"/>
      <c r="C246" s="3"/>
      <c r="D246" s="64" t="s">
        <v>419</v>
      </c>
      <c r="E246" s="1"/>
      <c r="F246" s="1"/>
      <c r="G246" s="66">
        <v>0</v>
      </c>
    </row>
    <row r="247" spans="1:7">
      <c r="A247" s="1"/>
      <c r="B247" s="3"/>
      <c r="C247" s="3"/>
      <c r="D247" s="64" t="s">
        <v>420</v>
      </c>
      <c r="E247" s="1"/>
      <c r="F247" s="1"/>
      <c r="G247" s="66">
        <v>0</v>
      </c>
    </row>
    <row r="248" spans="1:7">
      <c r="A248" s="3"/>
      <c r="B248" s="3"/>
      <c r="C248" s="1"/>
      <c r="D248" s="64" t="s">
        <v>421</v>
      </c>
      <c r="E248" s="1"/>
      <c r="F248" s="1"/>
      <c r="G248" s="66">
        <v>0</v>
      </c>
    </row>
    <row r="249" spans="1:7">
      <c r="A249" s="3"/>
      <c r="B249" s="1"/>
      <c r="C249" s="1"/>
      <c r="D249" s="64" t="s">
        <v>422</v>
      </c>
      <c r="E249" s="1"/>
      <c r="F249" s="1"/>
      <c r="G249" s="66">
        <v>0</v>
      </c>
    </row>
    <row r="250" spans="1:7">
      <c r="A250" s="1"/>
      <c r="B250" s="1"/>
      <c r="C250" s="1"/>
      <c r="D250" s="64" t="s">
        <v>423</v>
      </c>
      <c r="E250" s="1"/>
      <c r="F250" s="1"/>
      <c r="G250" s="66">
        <v>0</v>
      </c>
    </row>
    <row r="251" spans="1:7" ht="13.5" thickBot="1">
      <c r="A251" s="1"/>
      <c r="B251" s="1"/>
      <c r="C251" s="3"/>
      <c r="D251" s="64" t="s">
        <v>424</v>
      </c>
      <c r="E251" s="1"/>
      <c r="F251" s="1"/>
      <c r="G251" s="66">
        <v>0</v>
      </c>
    </row>
    <row r="252" spans="1:7" ht="13.5" thickBot="1">
      <c r="A252" s="1"/>
      <c r="B252" s="3"/>
      <c r="C252" s="65" t="s">
        <v>425</v>
      </c>
      <c r="D252" s="1"/>
      <c r="E252" s="1"/>
      <c r="F252" s="1"/>
      <c r="G252" s="70">
        <f>ROUND(SUM(G233:G236)+SUM(G245:G251),5)</f>
        <v>0</v>
      </c>
    </row>
    <row r="253" spans="1:7" ht="13.5" thickBot="1">
      <c r="A253" s="3"/>
      <c r="B253" s="65" t="s">
        <v>20</v>
      </c>
      <c r="C253" s="1"/>
      <c r="D253" s="1"/>
      <c r="E253" s="1"/>
      <c r="F253" s="1"/>
      <c r="G253" s="70">
        <f>ROUND(G40+G58+G75+G82+G128+G142+G163+G216+G225+G232+G252,5)</f>
        <v>35638</v>
      </c>
    </row>
    <row r="254" spans="1:7" ht="13.5" thickBot="1">
      <c r="A254" s="65" t="s">
        <v>21</v>
      </c>
      <c r="B254" s="1"/>
      <c r="C254" s="1"/>
      <c r="D254" s="1"/>
      <c r="E254" s="1"/>
      <c r="F254" s="1"/>
      <c r="G254" s="68">
        <f>ROUND(G39-G253,5)</f>
        <v>-950</v>
      </c>
    </row>
    <row r="255" spans="1:7" ht="13.5" thickTop="1"/>
  </sheetData>
  <pageMargins left="0.75" right="0.75" top="1" bottom="1" header="0.1" footer="0.5"/>
  <pageSetup orientation="portrait" horizontalDpi="300" verticalDpi="300" r:id="rId1"/>
  <headerFooter alignWithMargins="0">
    <oddHeader>&amp;L&amp;"Arial,Bold"&amp;8 4:50 PM
&amp;"Arial,Bold"&amp;8 02/16/18&amp;C&amp;"Arial,Bold"&amp;12 Christ Episcopal Church
&amp;"Arial,Bold"&amp;14 Actual Expenses YTD (Budget)
&amp;"Arial,Bold"&amp;10 January 2018</oddHeader>
    <oddFooter>&amp;R&amp;"Arial,Bold"&amp;8 Page &amp;P of &amp;N</oddFooter>
  </headerFooter>
  <legacyDrawing r:id="rId2"/>
  <controls>
    <control shapeId="2054146" r:id="rId3" name="HEADER"/>
    <control shapeId="2054145" r:id="rId4" name="FILTER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G25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2.75"/>
  <cols>
    <col min="1" max="5" width="2.7109375" style="15" customWidth="1"/>
    <col min="6" max="6" width="38.7109375" style="15" customWidth="1"/>
    <col min="7" max="7" width="8.7109375" style="16" customWidth="1"/>
  </cols>
  <sheetData>
    <row r="1" spans="1:7" s="59" customFormat="1" ht="13.5" thickBot="1">
      <c r="A1" s="6"/>
      <c r="B1" s="6"/>
      <c r="C1" s="6"/>
      <c r="D1" s="6"/>
      <c r="E1" s="6"/>
      <c r="F1" s="6"/>
      <c r="G1" s="63" t="s">
        <v>458</v>
      </c>
    </row>
    <row r="2" spans="1:7" ht="13.5" thickTop="1">
      <c r="A2" s="3"/>
      <c r="B2" s="64" t="s">
        <v>1</v>
      </c>
      <c r="C2" s="3"/>
      <c r="D2" s="3"/>
      <c r="E2" s="3"/>
      <c r="F2" s="3"/>
      <c r="G2" s="58"/>
    </row>
    <row r="3" spans="1:7">
      <c r="A3" s="3"/>
      <c r="B3" s="3"/>
      <c r="C3" s="64" t="s">
        <v>2</v>
      </c>
      <c r="D3" s="3"/>
      <c r="E3" s="3"/>
      <c r="F3" s="3"/>
      <c r="G3" s="58"/>
    </row>
    <row r="4" spans="1:7">
      <c r="A4" s="3"/>
      <c r="B4" s="3"/>
      <c r="C4" s="3"/>
      <c r="D4" s="64" t="s">
        <v>206</v>
      </c>
      <c r="E4" s="3"/>
      <c r="F4" s="3"/>
      <c r="G4" s="66">
        <v>1573</v>
      </c>
    </row>
    <row r="5" spans="1:7">
      <c r="A5" s="3"/>
      <c r="B5" s="3"/>
      <c r="C5" s="3"/>
      <c r="D5" s="64" t="s">
        <v>207</v>
      </c>
      <c r="E5" s="3"/>
      <c r="F5" s="3"/>
      <c r="G5" s="66">
        <v>1235</v>
      </c>
    </row>
    <row r="6" spans="1:7">
      <c r="A6" s="3"/>
      <c r="B6" s="3"/>
      <c r="C6" s="3"/>
      <c r="D6" s="64" t="s">
        <v>208</v>
      </c>
      <c r="E6" s="3"/>
      <c r="F6" s="3"/>
      <c r="G6" s="66">
        <v>0</v>
      </c>
    </row>
    <row r="7" spans="1:7" ht="13.5" thickBot="1">
      <c r="A7" s="3"/>
      <c r="B7" s="3"/>
      <c r="C7" s="3"/>
      <c r="D7" s="64" t="s">
        <v>209</v>
      </c>
      <c r="E7" s="3"/>
      <c r="F7" s="3"/>
      <c r="G7" s="67">
        <v>0</v>
      </c>
    </row>
    <row r="8" spans="1:7">
      <c r="A8" s="3"/>
      <c r="B8" s="3"/>
      <c r="C8" s="64" t="s">
        <v>210</v>
      </c>
      <c r="D8" s="3"/>
      <c r="E8" s="3"/>
      <c r="F8" s="3"/>
      <c r="G8" s="66">
        <f>ROUND(SUM(G3:G7),5)</f>
        <v>2808</v>
      </c>
    </row>
    <row r="9" spans="1:7">
      <c r="A9" s="3"/>
      <c r="B9" s="3"/>
      <c r="C9" s="64" t="s">
        <v>3</v>
      </c>
      <c r="D9" s="3"/>
      <c r="E9" s="3"/>
      <c r="F9" s="3"/>
      <c r="G9" s="58"/>
    </row>
    <row r="10" spans="1:7">
      <c r="A10" s="3"/>
      <c r="B10" s="3"/>
      <c r="C10" s="3"/>
      <c r="D10" s="64" t="s">
        <v>211</v>
      </c>
      <c r="E10" s="3"/>
      <c r="F10" s="3"/>
      <c r="G10" s="66">
        <v>62007</v>
      </c>
    </row>
    <row r="11" spans="1:7">
      <c r="A11" s="3"/>
      <c r="B11" s="3"/>
      <c r="C11" s="3"/>
      <c r="D11" s="64" t="s">
        <v>212</v>
      </c>
      <c r="E11" s="3"/>
      <c r="F11" s="3"/>
      <c r="G11" s="66">
        <v>730</v>
      </c>
    </row>
    <row r="12" spans="1:7">
      <c r="A12" s="3"/>
      <c r="B12" s="3"/>
      <c r="C12" s="3"/>
      <c r="D12" s="64" t="s">
        <v>213</v>
      </c>
      <c r="E12" s="3"/>
      <c r="F12" s="3"/>
      <c r="G12" s="66">
        <v>0</v>
      </c>
    </row>
    <row r="13" spans="1:7" ht="13.5" thickBot="1">
      <c r="A13" s="3"/>
      <c r="B13" s="3"/>
      <c r="C13" s="3"/>
      <c r="D13" s="64" t="s">
        <v>214</v>
      </c>
      <c r="E13" s="3"/>
      <c r="F13" s="3"/>
      <c r="G13" s="67">
        <v>0</v>
      </c>
    </row>
    <row r="14" spans="1:7">
      <c r="A14" s="3"/>
      <c r="B14" s="3"/>
      <c r="C14" s="64" t="s">
        <v>215</v>
      </c>
      <c r="D14" s="3"/>
      <c r="E14" s="3"/>
      <c r="F14" s="3"/>
      <c r="G14" s="66">
        <f>ROUND(SUM(G9:G13),5)</f>
        <v>62737</v>
      </c>
    </row>
    <row r="15" spans="1:7">
      <c r="A15" s="3"/>
      <c r="B15" s="3"/>
      <c r="C15" s="64" t="s">
        <v>216</v>
      </c>
      <c r="D15" s="3"/>
      <c r="E15" s="3"/>
      <c r="F15" s="3"/>
      <c r="G15" s="58"/>
    </row>
    <row r="16" spans="1:7">
      <c r="A16" s="3"/>
      <c r="B16" s="3"/>
      <c r="C16" s="3"/>
      <c r="D16" s="64" t="s">
        <v>217</v>
      </c>
      <c r="E16" s="3"/>
      <c r="F16" s="3"/>
      <c r="G16" s="66">
        <v>331</v>
      </c>
    </row>
    <row r="17" spans="1:7">
      <c r="A17" s="3"/>
      <c r="B17" s="3"/>
      <c r="C17" s="3"/>
      <c r="D17" s="64" t="s">
        <v>218</v>
      </c>
      <c r="E17" s="3"/>
      <c r="F17" s="3"/>
      <c r="G17" s="66">
        <v>654</v>
      </c>
    </row>
    <row r="18" spans="1:7">
      <c r="A18" s="3"/>
      <c r="B18" s="3"/>
      <c r="C18" s="3"/>
      <c r="D18" s="64" t="s">
        <v>219</v>
      </c>
      <c r="E18" s="3"/>
      <c r="F18" s="3"/>
      <c r="G18" s="66">
        <v>0</v>
      </c>
    </row>
    <row r="19" spans="1:7" ht="13.5" thickBot="1">
      <c r="A19" s="3"/>
      <c r="B19" s="3"/>
      <c r="C19" s="3"/>
      <c r="D19" s="64" t="s">
        <v>220</v>
      </c>
      <c r="E19" s="3"/>
      <c r="F19" s="3"/>
      <c r="G19" s="67">
        <v>0</v>
      </c>
    </row>
    <row r="20" spans="1:7">
      <c r="A20" s="3"/>
      <c r="B20" s="3"/>
      <c r="C20" s="64" t="s">
        <v>221</v>
      </c>
      <c r="D20" s="3"/>
      <c r="E20" s="3"/>
      <c r="F20" s="3"/>
      <c r="G20" s="66">
        <f>ROUND(SUM(G15:G19),5)</f>
        <v>985</v>
      </c>
    </row>
    <row r="21" spans="1:7">
      <c r="A21" s="3"/>
      <c r="B21" s="3"/>
      <c r="C21" s="64" t="s">
        <v>4</v>
      </c>
      <c r="D21" s="3"/>
      <c r="E21" s="3"/>
      <c r="F21" s="3"/>
      <c r="G21" s="66">
        <v>1623</v>
      </c>
    </row>
    <row r="22" spans="1:7" s="14" customFormat="1">
      <c r="A22" s="3"/>
      <c r="B22" s="3"/>
      <c r="C22" s="64" t="s">
        <v>5</v>
      </c>
      <c r="D22" s="3"/>
      <c r="E22" s="3"/>
      <c r="F22" s="3"/>
      <c r="G22" s="58"/>
    </row>
    <row r="23" spans="1:7">
      <c r="A23" s="3"/>
      <c r="B23" s="3"/>
      <c r="C23" s="3"/>
      <c r="D23" s="64" t="s">
        <v>222</v>
      </c>
      <c r="E23" s="3"/>
      <c r="F23" s="3"/>
      <c r="G23" s="66">
        <v>0</v>
      </c>
    </row>
    <row r="24" spans="1:7" s="14" customFormat="1">
      <c r="A24" s="3"/>
      <c r="B24" s="3"/>
      <c r="C24" s="3"/>
      <c r="D24" s="64" t="s">
        <v>223</v>
      </c>
      <c r="E24" s="3"/>
      <c r="F24" s="3"/>
      <c r="G24" s="66">
        <v>0</v>
      </c>
    </row>
    <row r="25" spans="1:7" ht="13.5" thickBot="1">
      <c r="A25" s="3"/>
      <c r="B25" s="3"/>
      <c r="C25" s="3"/>
      <c r="D25" s="64" t="s">
        <v>224</v>
      </c>
      <c r="E25" s="3"/>
      <c r="F25" s="3"/>
      <c r="G25" s="67">
        <v>0</v>
      </c>
    </row>
    <row r="26" spans="1:7">
      <c r="A26" s="3"/>
      <c r="B26" s="3"/>
      <c r="C26" s="64" t="s">
        <v>225</v>
      </c>
      <c r="D26" s="3"/>
      <c r="E26" s="3"/>
      <c r="F26" s="3"/>
      <c r="G26" s="66">
        <f>ROUND(SUM(G22:G25),5)</f>
        <v>0</v>
      </c>
    </row>
    <row r="27" spans="1:7">
      <c r="A27" s="3"/>
      <c r="B27" s="3"/>
      <c r="C27" s="64" t="s">
        <v>6</v>
      </c>
      <c r="D27" s="3"/>
      <c r="E27" s="3"/>
      <c r="F27" s="3"/>
      <c r="G27" s="58"/>
    </row>
    <row r="28" spans="1:7">
      <c r="A28" s="3"/>
      <c r="B28" s="3"/>
      <c r="C28" s="3"/>
      <c r="D28" s="64" t="s">
        <v>226</v>
      </c>
      <c r="E28" s="3"/>
      <c r="F28" s="3"/>
      <c r="G28" s="66">
        <v>3</v>
      </c>
    </row>
    <row r="29" spans="1:7">
      <c r="A29" s="3"/>
      <c r="B29" s="3"/>
      <c r="C29" s="3"/>
      <c r="D29" s="64" t="s">
        <v>227</v>
      </c>
      <c r="E29" s="3"/>
      <c r="F29" s="3"/>
      <c r="G29" s="66">
        <v>0</v>
      </c>
    </row>
    <row r="30" spans="1:7" ht="13.5" thickBot="1">
      <c r="A30" s="3"/>
      <c r="B30" s="3"/>
      <c r="C30" s="3"/>
      <c r="D30" s="64" t="s">
        <v>228</v>
      </c>
      <c r="E30" s="3"/>
      <c r="F30" s="3"/>
      <c r="G30" s="67">
        <v>0</v>
      </c>
    </row>
    <row r="31" spans="1:7">
      <c r="A31" s="3"/>
      <c r="B31" s="3"/>
      <c r="C31" s="64" t="s">
        <v>229</v>
      </c>
      <c r="D31" s="3"/>
      <c r="E31" s="3"/>
      <c r="F31" s="3"/>
      <c r="G31" s="66">
        <f>ROUND(SUM(G27:G30),5)</f>
        <v>3</v>
      </c>
    </row>
    <row r="32" spans="1:7">
      <c r="A32" s="3"/>
      <c r="B32" s="3"/>
      <c r="C32" s="64" t="s">
        <v>7</v>
      </c>
      <c r="D32" s="3"/>
      <c r="E32" s="3"/>
      <c r="F32" s="3"/>
      <c r="G32" s="66">
        <v>0</v>
      </c>
    </row>
    <row r="33" spans="1:7">
      <c r="A33" s="3"/>
      <c r="B33" s="3"/>
      <c r="C33" s="64" t="s">
        <v>230</v>
      </c>
      <c r="D33" s="3"/>
      <c r="E33" s="3"/>
      <c r="F33" s="3"/>
      <c r="G33" s="58"/>
    </row>
    <row r="34" spans="1:7">
      <c r="A34" s="3"/>
      <c r="B34" s="3"/>
      <c r="C34" s="3"/>
      <c r="D34" s="64" t="s">
        <v>231</v>
      </c>
      <c r="E34" s="3"/>
      <c r="F34" s="3"/>
      <c r="G34" s="66">
        <v>0</v>
      </c>
    </row>
    <row r="35" spans="1:7">
      <c r="A35" s="3"/>
      <c r="B35" s="3"/>
      <c r="C35" s="3"/>
      <c r="D35" s="64" t="s">
        <v>446</v>
      </c>
      <c r="E35" s="3"/>
      <c r="F35" s="3"/>
      <c r="G35" s="66">
        <v>250</v>
      </c>
    </row>
    <row r="36" spans="1:7" ht="13.5" thickBot="1">
      <c r="A36" s="3"/>
      <c r="B36" s="3"/>
      <c r="C36" s="3"/>
      <c r="D36" s="64" t="s">
        <v>232</v>
      </c>
      <c r="E36" s="3"/>
      <c r="F36" s="3"/>
      <c r="G36" s="66">
        <v>0</v>
      </c>
    </row>
    <row r="37" spans="1:7" ht="13.5" thickBot="1">
      <c r="A37" s="3"/>
      <c r="B37" s="3"/>
      <c r="C37" s="64" t="s">
        <v>233</v>
      </c>
      <c r="D37" s="3"/>
      <c r="E37" s="3"/>
      <c r="F37" s="3"/>
      <c r="G37" s="69">
        <f>ROUND(SUM(G33:G36),5)</f>
        <v>250</v>
      </c>
    </row>
    <row r="38" spans="1:7">
      <c r="A38" s="3"/>
      <c r="B38" s="64" t="s">
        <v>8</v>
      </c>
      <c r="C38" s="3"/>
      <c r="D38" s="3"/>
      <c r="E38" s="3"/>
      <c r="F38" s="3"/>
      <c r="G38" s="66">
        <f>ROUND(G2+G8+G14+SUM(G20:G21)+G26+SUM(G31:G32)+G37,5)</f>
        <v>68406</v>
      </c>
    </row>
    <row r="39" spans="1:7">
      <c r="A39" s="3"/>
      <c r="B39" s="64" t="s">
        <v>9</v>
      </c>
      <c r="C39" s="3"/>
      <c r="D39" s="3"/>
      <c r="E39" s="3"/>
      <c r="F39" s="3"/>
      <c r="G39" s="58"/>
    </row>
    <row r="40" spans="1:7">
      <c r="A40" s="3"/>
      <c r="B40" s="3"/>
      <c r="C40" s="64" t="s">
        <v>10</v>
      </c>
      <c r="D40" s="3"/>
      <c r="E40" s="3"/>
      <c r="F40" s="3"/>
      <c r="G40" s="58"/>
    </row>
    <row r="41" spans="1:7">
      <c r="A41" s="3"/>
      <c r="B41" s="3"/>
      <c r="C41" s="3"/>
      <c r="D41" s="64" t="s">
        <v>234</v>
      </c>
      <c r="E41" s="3"/>
      <c r="F41" s="3"/>
      <c r="G41" s="66">
        <v>2652</v>
      </c>
    </row>
    <row r="42" spans="1:7">
      <c r="A42" s="3"/>
      <c r="B42" s="3"/>
      <c r="C42" s="3"/>
      <c r="D42" s="64" t="s">
        <v>235</v>
      </c>
      <c r="E42" s="3"/>
      <c r="F42" s="3"/>
      <c r="G42" s="66">
        <v>0</v>
      </c>
    </row>
    <row r="43" spans="1:7">
      <c r="A43" s="3"/>
      <c r="B43" s="3"/>
      <c r="C43" s="3"/>
      <c r="D43" s="64" t="s">
        <v>236</v>
      </c>
      <c r="E43" s="3"/>
      <c r="F43" s="3"/>
      <c r="G43" s="58"/>
    </row>
    <row r="44" spans="1:7">
      <c r="A44" s="3"/>
      <c r="B44" s="3"/>
      <c r="C44" s="3"/>
      <c r="D44" s="3"/>
      <c r="E44" s="64" t="s">
        <v>237</v>
      </c>
      <c r="F44" s="3"/>
      <c r="G44" s="66">
        <v>0</v>
      </c>
    </row>
    <row r="45" spans="1:7">
      <c r="A45" s="3"/>
      <c r="B45" s="3"/>
      <c r="C45" s="3"/>
      <c r="D45" s="3"/>
      <c r="E45" s="64" t="s">
        <v>238</v>
      </c>
      <c r="F45" s="3"/>
      <c r="G45" s="66">
        <v>0</v>
      </c>
    </row>
    <row r="46" spans="1:7">
      <c r="A46" s="3"/>
      <c r="B46" s="3"/>
      <c r="C46" s="3"/>
      <c r="D46" s="3"/>
      <c r="E46" s="64" t="s">
        <v>239</v>
      </c>
      <c r="F46" s="3"/>
      <c r="G46" s="66">
        <v>0</v>
      </c>
    </row>
    <row r="47" spans="1:7">
      <c r="A47" s="3"/>
      <c r="B47" s="3"/>
      <c r="C47" s="3"/>
      <c r="D47" s="3"/>
      <c r="E47" s="64" t="s">
        <v>240</v>
      </c>
      <c r="F47" s="3"/>
      <c r="G47" s="66">
        <v>0</v>
      </c>
    </row>
    <row r="48" spans="1:7">
      <c r="A48" s="3"/>
      <c r="B48" s="3"/>
      <c r="C48" s="3"/>
      <c r="D48" s="3"/>
      <c r="E48" s="64" t="s">
        <v>241</v>
      </c>
      <c r="F48" s="3"/>
      <c r="G48" s="66">
        <v>0</v>
      </c>
    </row>
    <row r="49" spans="1:7">
      <c r="A49" s="3"/>
      <c r="B49" s="3"/>
      <c r="C49" s="3"/>
      <c r="D49" s="3"/>
      <c r="E49" s="64" t="s">
        <v>242</v>
      </c>
      <c r="F49" s="3"/>
      <c r="G49" s="66">
        <v>0</v>
      </c>
    </row>
    <row r="50" spans="1:7">
      <c r="A50" s="3"/>
      <c r="B50" s="3"/>
      <c r="C50" s="3"/>
      <c r="D50" s="3"/>
      <c r="E50" s="64" t="s">
        <v>243</v>
      </c>
      <c r="F50" s="3"/>
      <c r="G50" s="66">
        <v>0</v>
      </c>
    </row>
    <row r="51" spans="1:7" ht="13.5" thickBot="1">
      <c r="A51" s="3"/>
      <c r="B51" s="3"/>
      <c r="C51" s="3"/>
      <c r="D51" s="3"/>
      <c r="E51" s="64" t="s">
        <v>244</v>
      </c>
      <c r="F51" s="3"/>
      <c r="G51" s="67">
        <v>516</v>
      </c>
    </row>
    <row r="52" spans="1:7">
      <c r="A52" s="3"/>
      <c r="B52" s="3"/>
      <c r="C52" s="3"/>
      <c r="D52" s="64" t="s">
        <v>245</v>
      </c>
      <c r="E52" s="3"/>
      <c r="F52" s="3"/>
      <c r="G52" s="66">
        <f>ROUND(SUM(G43:G51),5)</f>
        <v>516</v>
      </c>
    </row>
    <row r="53" spans="1:7">
      <c r="A53" s="3"/>
      <c r="B53" s="3"/>
      <c r="C53" s="3"/>
      <c r="D53" s="64" t="s">
        <v>246</v>
      </c>
      <c r="E53" s="3"/>
      <c r="F53" s="3"/>
      <c r="G53" s="66">
        <v>0</v>
      </c>
    </row>
    <row r="54" spans="1:7">
      <c r="A54" s="3"/>
      <c r="B54" s="3"/>
      <c r="C54" s="3"/>
      <c r="D54" s="64" t="s">
        <v>247</v>
      </c>
      <c r="E54" s="3"/>
      <c r="F54" s="3"/>
      <c r="G54" s="66">
        <v>0</v>
      </c>
    </row>
    <row r="55" spans="1:7">
      <c r="A55" s="3"/>
      <c r="B55" s="3"/>
      <c r="C55" s="3"/>
      <c r="D55" s="64" t="s">
        <v>248</v>
      </c>
      <c r="E55" s="3"/>
      <c r="F55" s="3"/>
      <c r="G55" s="66">
        <v>0</v>
      </c>
    </row>
    <row r="56" spans="1:7" ht="13.5" thickBot="1">
      <c r="A56" s="3"/>
      <c r="B56" s="3"/>
      <c r="C56" s="3"/>
      <c r="D56" s="64" t="s">
        <v>249</v>
      </c>
      <c r="E56" s="3"/>
      <c r="F56" s="3"/>
      <c r="G56" s="67">
        <v>0</v>
      </c>
    </row>
    <row r="57" spans="1:7">
      <c r="A57" s="3"/>
      <c r="B57" s="3"/>
      <c r="C57" s="64" t="s">
        <v>250</v>
      </c>
      <c r="D57" s="3"/>
      <c r="E57" s="3"/>
      <c r="F57" s="3"/>
      <c r="G57" s="66">
        <f>ROUND(SUM(G40:G42)+SUM(G52:G56),5)</f>
        <v>3168</v>
      </c>
    </row>
    <row r="58" spans="1:7">
      <c r="A58" s="3"/>
      <c r="B58" s="3"/>
      <c r="C58" s="64" t="s">
        <v>11</v>
      </c>
      <c r="D58" s="3"/>
      <c r="E58" s="3"/>
      <c r="F58" s="3"/>
      <c r="G58" s="58"/>
    </row>
    <row r="59" spans="1:7">
      <c r="A59" s="3"/>
      <c r="B59" s="3"/>
      <c r="C59" s="3"/>
      <c r="D59" s="64" t="s">
        <v>251</v>
      </c>
      <c r="E59" s="3"/>
      <c r="F59" s="3"/>
      <c r="G59" s="58"/>
    </row>
    <row r="60" spans="1:7">
      <c r="A60" s="3"/>
      <c r="B60" s="3"/>
      <c r="C60" s="3"/>
      <c r="D60" s="3"/>
      <c r="E60" s="64" t="s">
        <v>252</v>
      </c>
      <c r="F60" s="3"/>
      <c r="G60" s="66">
        <v>0</v>
      </c>
    </row>
    <row r="61" spans="1:7">
      <c r="A61" s="3"/>
      <c r="B61" s="3"/>
      <c r="C61" s="3"/>
      <c r="D61" s="3"/>
      <c r="E61" s="64" t="s">
        <v>253</v>
      </c>
      <c r="F61" s="3"/>
      <c r="G61" s="66">
        <v>0</v>
      </c>
    </row>
    <row r="62" spans="1:7">
      <c r="A62" s="3"/>
      <c r="B62" s="3"/>
      <c r="C62" s="3"/>
      <c r="D62" s="3"/>
      <c r="E62" s="64" t="s">
        <v>254</v>
      </c>
      <c r="F62" s="3"/>
      <c r="G62" s="66">
        <v>0</v>
      </c>
    </row>
    <row r="63" spans="1:7">
      <c r="A63" s="3"/>
      <c r="B63" s="3"/>
      <c r="C63" s="3"/>
      <c r="D63" s="3"/>
      <c r="E63" s="64" t="s">
        <v>255</v>
      </c>
      <c r="F63" s="3"/>
      <c r="G63" s="66">
        <v>0</v>
      </c>
    </row>
    <row r="64" spans="1:7">
      <c r="A64" s="3"/>
      <c r="B64" s="3"/>
      <c r="C64" s="3"/>
      <c r="D64" s="3"/>
      <c r="E64" s="64" t="s">
        <v>256</v>
      </c>
      <c r="F64" s="3"/>
      <c r="G64" s="66">
        <v>0</v>
      </c>
    </row>
    <row r="65" spans="1:7" ht="13.5" thickBot="1">
      <c r="A65" s="3"/>
      <c r="B65" s="3"/>
      <c r="C65" s="3"/>
      <c r="D65" s="3"/>
      <c r="E65" s="64" t="s">
        <v>257</v>
      </c>
      <c r="F65" s="3"/>
      <c r="G65" s="67">
        <v>85</v>
      </c>
    </row>
    <row r="66" spans="1:7">
      <c r="A66" s="3"/>
      <c r="B66" s="3"/>
      <c r="C66" s="3"/>
      <c r="D66" s="64" t="s">
        <v>258</v>
      </c>
      <c r="E66" s="3"/>
      <c r="F66" s="3"/>
      <c r="G66" s="66">
        <f>ROUND(SUM(G59:G65),5)</f>
        <v>85</v>
      </c>
    </row>
    <row r="67" spans="1:7">
      <c r="A67" s="3"/>
      <c r="B67" s="3"/>
      <c r="C67" s="3"/>
      <c r="D67" s="64" t="s">
        <v>259</v>
      </c>
      <c r="E67" s="3"/>
      <c r="F67" s="3"/>
      <c r="G67" s="66">
        <v>0</v>
      </c>
    </row>
    <row r="68" spans="1:7">
      <c r="A68" s="3"/>
      <c r="B68" s="3"/>
      <c r="C68" s="3"/>
      <c r="D68" s="64" t="s">
        <v>260</v>
      </c>
      <c r="E68" s="3"/>
      <c r="F68" s="3"/>
      <c r="G68" s="66">
        <v>0</v>
      </c>
    </row>
    <row r="69" spans="1:7">
      <c r="A69" s="3"/>
      <c r="B69" s="3"/>
      <c r="C69" s="3"/>
      <c r="D69" s="64" t="s">
        <v>261</v>
      </c>
      <c r="E69" s="3"/>
      <c r="F69" s="3"/>
      <c r="G69" s="66">
        <v>0</v>
      </c>
    </row>
    <row r="70" spans="1:7">
      <c r="A70" s="3"/>
      <c r="B70" s="3"/>
      <c r="C70" s="3"/>
      <c r="D70" s="64" t="s">
        <v>262</v>
      </c>
      <c r="E70" s="3"/>
      <c r="F70" s="3"/>
      <c r="G70" s="66">
        <v>0</v>
      </c>
    </row>
    <row r="71" spans="1:7">
      <c r="A71" s="3"/>
      <c r="B71" s="3"/>
      <c r="C71" s="3"/>
      <c r="D71" s="64" t="s">
        <v>263</v>
      </c>
      <c r="E71" s="3"/>
      <c r="F71" s="3"/>
      <c r="G71" s="66">
        <v>0</v>
      </c>
    </row>
    <row r="72" spans="1:7">
      <c r="A72" s="3"/>
      <c r="B72" s="3"/>
      <c r="C72" s="3"/>
      <c r="D72" s="64" t="s">
        <v>264</v>
      </c>
      <c r="E72" s="3"/>
      <c r="F72" s="3"/>
      <c r="G72" s="66">
        <v>0</v>
      </c>
    </row>
    <row r="73" spans="1:7" ht="13.5" thickBot="1">
      <c r="A73" s="3"/>
      <c r="B73" s="3"/>
      <c r="C73" s="3"/>
      <c r="D73" s="64" t="s">
        <v>265</v>
      </c>
      <c r="E73" s="3"/>
      <c r="F73" s="3"/>
      <c r="G73" s="67">
        <v>0</v>
      </c>
    </row>
    <row r="74" spans="1:7">
      <c r="A74" s="3"/>
      <c r="B74" s="3"/>
      <c r="C74" s="64" t="s">
        <v>266</v>
      </c>
      <c r="D74" s="3"/>
      <c r="E74" s="3"/>
      <c r="F74" s="3"/>
      <c r="G74" s="66">
        <f>ROUND(G58+SUM(G66:G73),5)</f>
        <v>85</v>
      </c>
    </row>
    <row r="75" spans="1:7">
      <c r="A75" s="3"/>
      <c r="B75" s="3"/>
      <c r="C75" s="64" t="s">
        <v>267</v>
      </c>
      <c r="D75" s="3"/>
      <c r="E75" s="3"/>
      <c r="F75" s="3"/>
      <c r="G75" s="58"/>
    </row>
    <row r="76" spans="1:7">
      <c r="A76" s="3"/>
      <c r="B76" s="3"/>
      <c r="C76" s="3"/>
      <c r="D76" s="64" t="s">
        <v>268</v>
      </c>
      <c r="E76" s="3"/>
      <c r="F76" s="3"/>
      <c r="G76" s="66">
        <v>0</v>
      </c>
    </row>
    <row r="77" spans="1:7">
      <c r="A77" s="3"/>
      <c r="B77" s="3"/>
      <c r="C77" s="3"/>
      <c r="D77" s="64" t="s">
        <v>269</v>
      </c>
      <c r="E77" s="3"/>
      <c r="F77" s="3"/>
      <c r="G77" s="66">
        <v>0</v>
      </c>
    </row>
    <row r="78" spans="1:7">
      <c r="A78" s="3"/>
      <c r="B78" s="3"/>
      <c r="C78" s="3"/>
      <c r="D78" s="64" t="s">
        <v>271</v>
      </c>
      <c r="E78" s="3"/>
      <c r="F78" s="3"/>
      <c r="G78" s="66">
        <v>0</v>
      </c>
    </row>
    <row r="79" spans="1:7">
      <c r="A79" s="3"/>
      <c r="B79" s="3"/>
      <c r="C79" s="3"/>
      <c r="D79" s="64" t="s">
        <v>270</v>
      </c>
      <c r="E79" s="3"/>
      <c r="F79" s="3"/>
      <c r="G79" s="66">
        <v>0</v>
      </c>
    </row>
    <row r="80" spans="1:7" ht="13.5" thickBot="1">
      <c r="A80" s="3"/>
      <c r="B80" s="3"/>
      <c r="C80" s="3"/>
      <c r="D80" s="64" t="s">
        <v>272</v>
      </c>
      <c r="E80" s="3"/>
      <c r="F80" s="3"/>
      <c r="G80" s="67">
        <v>0</v>
      </c>
    </row>
    <row r="81" spans="1:7">
      <c r="A81" s="3"/>
      <c r="B81" s="3"/>
      <c r="C81" s="64" t="s">
        <v>273</v>
      </c>
      <c r="D81" s="3"/>
      <c r="E81" s="3"/>
      <c r="F81" s="3"/>
      <c r="G81" s="66">
        <f>ROUND(SUM(G75:G80),5)</f>
        <v>0</v>
      </c>
    </row>
    <row r="82" spans="1:7">
      <c r="A82" s="3"/>
      <c r="B82" s="3"/>
      <c r="C82" s="64" t="s">
        <v>13</v>
      </c>
      <c r="D82" s="3"/>
      <c r="E82" s="3"/>
      <c r="F82" s="3"/>
      <c r="G82" s="58"/>
    </row>
    <row r="83" spans="1:7">
      <c r="A83" s="3"/>
      <c r="B83" s="3"/>
      <c r="C83" s="3"/>
      <c r="D83" s="64" t="s">
        <v>274</v>
      </c>
      <c r="E83" s="3"/>
      <c r="F83" s="3"/>
      <c r="G83" s="58"/>
    </row>
    <row r="84" spans="1:7">
      <c r="A84" s="3"/>
      <c r="B84" s="3"/>
      <c r="C84" s="3"/>
      <c r="D84" s="3"/>
      <c r="E84" s="64" t="s">
        <v>275</v>
      </c>
      <c r="F84" s="3"/>
      <c r="G84" s="66">
        <v>12500</v>
      </c>
    </row>
    <row r="85" spans="1:7">
      <c r="A85" s="3"/>
      <c r="B85" s="3"/>
      <c r="C85" s="3"/>
      <c r="D85" s="3"/>
      <c r="E85" s="64" t="s">
        <v>276</v>
      </c>
      <c r="F85" s="3"/>
      <c r="G85" s="66">
        <v>6435</v>
      </c>
    </row>
    <row r="86" spans="1:7">
      <c r="A86" s="3"/>
      <c r="B86" s="3"/>
      <c r="C86" s="3"/>
      <c r="D86" s="3"/>
      <c r="E86" s="64" t="s">
        <v>277</v>
      </c>
      <c r="F86" s="3"/>
      <c r="G86" s="66">
        <v>3810</v>
      </c>
    </row>
    <row r="87" spans="1:7" ht="13.5" thickBot="1">
      <c r="A87" s="3"/>
      <c r="B87" s="3"/>
      <c r="C87" s="3"/>
      <c r="D87" s="3"/>
      <c r="E87" s="64" t="s">
        <v>278</v>
      </c>
      <c r="F87" s="3"/>
      <c r="G87" s="67">
        <v>0</v>
      </c>
    </row>
    <row r="88" spans="1:7">
      <c r="A88" s="3"/>
      <c r="B88" s="3"/>
      <c r="C88" s="3"/>
      <c r="D88" s="64" t="s">
        <v>279</v>
      </c>
      <c r="E88" s="3"/>
      <c r="F88" s="3"/>
      <c r="G88" s="66">
        <f>ROUND(SUM(G83:G87),5)</f>
        <v>22745</v>
      </c>
    </row>
    <row r="89" spans="1:7">
      <c r="A89" s="3"/>
      <c r="B89" s="3"/>
      <c r="C89" s="3"/>
      <c r="D89" s="64" t="s">
        <v>280</v>
      </c>
      <c r="E89" s="3"/>
      <c r="F89" s="3"/>
      <c r="G89" s="66">
        <v>492</v>
      </c>
    </row>
    <row r="90" spans="1:7">
      <c r="A90" s="3"/>
      <c r="B90" s="3"/>
      <c r="C90" s="3"/>
      <c r="D90" s="64" t="s">
        <v>281</v>
      </c>
      <c r="E90" s="3"/>
      <c r="F90" s="3"/>
      <c r="G90" s="58"/>
    </row>
    <row r="91" spans="1:7">
      <c r="A91" s="3"/>
      <c r="B91" s="3"/>
      <c r="C91" s="3"/>
      <c r="D91" s="3"/>
      <c r="E91" s="64" t="s">
        <v>282</v>
      </c>
      <c r="F91" s="3"/>
      <c r="G91" s="66">
        <v>3120</v>
      </c>
    </row>
    <row r="92" spans="1:7">
      <c r="A92" s="3"/>
      <c r="B92" s="3"/>
      <c r="C92" s="3"/>
      <c r="D92" s="3"/>
      <c r="E92" s="64" t="s">
        <v>283</v>
      </c>
      <c r="F92" s="3"/>
      <c r="G92" s="66">
        <v>0</v>
      </c>
    </row>
    <row r="93" spans="1:7" ht="13.5" thickBot="1">
      <c r="A93" s="3"/>
      <c r="B93" s="3"/>
      <c r="C93" s="3"/>
      <c r="D93" s="3"/>
      <c r="E93" s="64" t="s">
        <v>284</v>
      </c>
      <c r="F93" s="3"/>
      <c r="G93" s="67">
        <v>0</v>
      </c>
    </row>
    <row r="94" spans="1:7">
      <c r="A94" s="3"/>
      <c r="B94" s="3"/>
      <c r="C94" s="3"/>
      <c r="D94" s="64" t="s">
        <v>285</v>
      </c>
      <c r="E94" s="3"/>
      <c r="F94" s="3"/>
      <c r="G94" s="66">
        <f>ROUND(SUM(G90:G93),5)</f>
        <v>3120</v>
      </c>
    </row>
    <row r="95" spans="1:7">
      <c r="A95" s="3"/>
      <c r="B95" s="3"/>
      <c r="C95" s="3"/>
      <c r="D95" s="64" t="s">
        <v>286</v>
      </c>
      <c r="E95" s="3"/>
      <c r="F95" s="3"/>
      <c r="G95" s="58"/>
    </row>
    <row r="96" spans="1:7">
      <c r="A96" s="3"/>
      <c r="B96" s="3"/>
      <c r="C96" s="3"/>
      <c r="D96" s="3"/>
      <c r="E96" s="64" t="s">
        <v>287</v>
      </c>
      <c r="F96" s="3"/>
      <c r="G96" s="66">
        <v>4037</v>
      </c>
    </row>
    <row r="97" spans="1:7">
      <c r="A97" s="3"/>
      <c r="B97" s="3"/>
      <c r="C97" s="3"/>
      <c r="D97" s="3"/>
      <c r="E97" s="64" t="s">
        <v>288</v>
      </c>
      <c r="F97" s="3"/>
      <c r="G97" s="66">
        <v>0</v>
      </c>
    </row>
    <row r="98" spans="1:7" ht="13.5" thickBot="1">
      <c r="A98" s="3"/>
      <c r="B98" s="3"/>
      <c r="C98" s="3"/>
      <c r="D98" s="3"/>
      <c r="E98" s="64" t="s">
        <v>289</v>
      </c>
      <c r="F98" s="3"/>
      <c r="G98" s="67">
        <v>0</v>
      </c>
    </row>
    <row r="99" spans="1:7">
      <c r="A99" s="3"/>
      <c r="B99" s="3"/>
      <c r="C99" s="3"/>
      <c r="D99" s="64" t="s">
        <v>290</v>
      </c>
      <c r="E99" s="3"/>
      <c r="F99" s="3"/>
      <c r="G99" s="66">
        <f>ROUND(SUM(G95:G98),5)</f>
        <v>4037</v>
      </c>
    </row>
    <row r="100" spans="1:7">
      <c r="A100" s="3"/>
      <c r="B100" s="3"/>
      <c r="C100" s="3"/>
      <c r="D100" s="64" t="s">
        <v>291</v>
      </c>
      <c r="E100" s="3"/>
      <c r="F100" s="3"/>
      <c r="G100" s="58"/>
    </row>
    <row r="101" spans="1:7">
      <c r="A101" s="3"/>
      <c r="B101" s="3"/>
      <c r="C101" s="3"/>
      <c r="D101" s="3"/>
      <c r="E101" s="64" t="s">
        <v>292</v>
      </c>
      <c r="F101" s="3"/>
      <c r="G101" s="58"/>
    </row>
    <row r="102" spans="1:7">
      <c r="A102" s="3"/>
      <c r="B102" s="3"/>
      <c r="C102" s="3"/>
      <c r="D102" s="3"/>
      <c r="E102" s="3"/>
      <c r="F102" s="64" t="s">
        <v>293</v>
      </c>
      <c r="G102" s="66">
        <v>450</v>
      </c>
    </row>
    <row r="103" spans="1:7">
      <c r="A103" s="3"/>
      <c r="B103" s="3"/>
      <c r="C103" s="3"/>
      <c r="D103" s="3"/>
      <c r="E103" s="3"/>
      <c r="F103" s="64" t="s">
        <v>294</v>
      </c>
      <c r="G103" s="66">
        <v>0</v>
      </c>
    </row>
    <row r="104" spans="1:7" ht="13.5" thickBot="1">
      <c r="A104" s="3"/>
      <c r="B104" s="3"/>
      <c r="C104" s="3"/>
      <c r="D104" s="3"/>
      <c r="E104" s="3"/>
      <c r="F104" s="64" t="s">
        <v>295</v>
      </c>
      <c r="G104" s="67">
        <v>0</v>
      </c>
    </row>
    <row r="105" spans="1:7">
      <c r="A105" s="3"/>
      <c r="B105" s="3"/>
      <c r="C105" s="3"/>
      <c r="D105" s="3"/>
      <c r="E105" s="64" t="s">
        <v>296</v>
      </c>
      <c r="F105" s="3"/>
      <c r="G105" s="66">
        <f>ROUND(SUM(G101:G104),5)</f>
        <v>450</v>
      </c>
    </row>
    <row r="106" spans="1:7">
      <c r="A106" s="3"/>
      <c r="B106" s="3"/>
      <c r="C106" s="3"/>
      <c r="D106" s="3"/>
      <c r="E106" s="64" t="s">
        <v>297</v>
      </c>
      <c r="F106" s="3"/>
      <c r="G106" s="58"/>
    </row>
    <row r="107" spans="1:7">
      <c r="A107" s="3"/>
      <c r="B107" s="3"/>
      <c r="C107" s="3"/>
      <c r="D107" s="3"/>
      <c r="E107" s="3"/>
      <c r="F107" s="64" t="s">
        <v>298</v>
      </c>
      <c r="G107" s="66">
        <v>0</v>
      </c>
    </row>
    <row r="108" spans="1:7">
      <c r="A108" s="3"/>
      <c r="B108" s="3"/>
      <c r="C108" s="3"/>
      <c r="D108" s="3"/>
      <c r="E108" s="3"/>
      <c r="F108" s="64" t="s">
        <v>299</v>
      </c>
      <c r="G108" s="66">
        <v>0</v>
      </c>
    </row>
    <row r="109" spans="1:7" ht="13.5" thickBot="1">
      <c r="A109" s="3"/>
      <c r="B109" s="3"/>
      <c r="C109" s="3"/>
      <c r="D109" s="3"/>
      <c r="E109" s="3"/>
      <c r="F109" s="64" t="s">
        <v>300</v>
      </c>
      <c r="G109" s="67">
        <v>0</v>
      </c>
    </row>
    <row r="110" spans="1:7">
      <c r="A110" s="3"/>
      <c r="B110" s="3"/>
      <c r="C110" s="3"/>
      <c r="D110" s="3"/>
      <c r="E110" s="64" t="s">
        <v>301</v>
      </c>
      <c r="F110" s="3"/>
      <c r="G110" s="66">
        <f>ROUND(SUM(G106:G109),5)</f>
        <v>0</v>
      </c>
    </row>
    <row r="111" spans="1:7">
      <c r="A111" s="3"/>
      <c r="B111" s="3"/>
      <c r="C111" s="3"/>
      <c r="D111" s="3"/>
      <c r="E111" s="64" t="s">
        <v>302</v>
      </c>
      <c r="F111" s="3"/>
      <c r="G111" s="58"/>
    </row>
    <row r="112" spans="1:7">
      <c r="A112" s="3"/>
      <c r="B112" s="3"/>
      <c r="C112" s="3"/>
      <c r="D112" s="3"/>
      <c r="E112" s="3"/>
      <c r="F112" s="64" t="s">
        <v>303</v>
      </c>
      <c r="G112" s="66">
        <v>0</v>
      </c>
    </row>
    <row r="113" spans="1:7">
      <c r="A113" s="3"/>
      <c r="B113" s="3"/>
      <c r="C113" s="3"/>
      <c r="D113" s="3"/>
      <c r="E113" s="3"/>
      <c r="F113" s="64" t="s">
        <v>304</v>
      </c>
      <c r="G113" s="66">
        <v>0</v>
      </c>
    </row>
    <row r="114" spans="1:7" ht="13.5" thickBot="1">
      <c r="A114" s="3"/>
      <c r="B114" s="3"/>
      <c r="C114" s="3"/>
      <c r="D114" s="3"/>
      <c r="E114" s="3"/>
      <c r="F114" s="64" t="s">
        <v>305</v>
      </c>
      <c r="G114" s="67">
        <v>0</v>
      </c>
    </row>
    <row r="115" spans="1:7">
      <c r="A115" s="3"/>
      <c r="B115" s="3"/>
      <c r="C115" s="3"/>
      <c r="D115" s="3"/>
      <c r="E115" s="64" t="s">
        <v>306</v>
      </c>
      <c r="F115" s="3"/>
      <c r="G115" s="66">
        <f>ROUND(SUM(G111:G114),5)</f>
        <v>0</v>
      </c>
    </row>
    <row r="116" spans="1:7">
      <c r="A116" s="3"/>
      <c r="B116" s="3"/>
      <c r="C116" s="3"/>
      <c r="D116" s="3"/>
      <c r="E116" s="64" t="s">
        <v>307</v>
      </c>
      <c r="F116" s="3"/>
      <c r="G116" s="66">
        <v>0</v>
      </c>
    </row>
    <row r="117" spans="1:7">
      <c r="A117" s="3"/>
      <c r="B117" s="3"/>
      <c r="C117" s="3"/>
      <c r="D117" s="3"/>
      <c r="E117" s="64" t="s">
        <v>308</v>
      </c>
      <c r="F117" s="3"/>
      <c r="G117" s="66">
        <v>0</v>
      </c>
    </row>
    <row r="118" spans="1:7">
      <c r="A118" s="3"/>
      <c r="B118" s="3"/>
      <c r="C118" s="3"/>
      <c r="D118" s="3"/>
      <c r="E118" s="64" t="s">
        <v>309</v>
      </c>
      <c r="F118" s="3"/>
      <c r="G118" s="66">
        <v>0</v>
      </c>
    </row>
    <row r="119" spans="1:7">
      <c r="A119" s="3"/>
      <c r="B119" s="3"/>
      <c r="C119" s="3"/>
      <c r="D119" s="3"/>
      <c r="E119" s="64" t="s">
        <v>310</v>
      </c>
      <c r="F119" s="3"/>
      <c r="G119" s="66">
        <v>0</v>
      </c>
    </row>
    <row r="120" spans="1:7">
      <c r="A120" s="3"/>
      <c r="B120" s="3"/>
      <c r="C120" s="3"/>
      <c r="D120" s="3"/>
      <c r="E120" s="64" t="s">
        <v>311</v>
      </c>
      <c r="F120" s="3"/>
      <c r="G120" s="66">
        <v>0</v>
      </c>
    </row>
    <row r="121" spans="1:7">
      <c r="A121" s="3"/>
      <c r="B121" s="3"/>
      <c r="C121" s="3"/>
      <c r="D121" s="3"/>
      <c r="E121" s="64" t="s">
        <v>312</v>
      </c>
      <c r="F121" s="3"/>
      <c r="G121" s="66">
        <v>0</v>
      </c>
    </row>
    <row r="122" spans="1:7" ht="13.5" thickBot="1">
      <c r="A122" s="3"/>
      <c r="B122" s="3"/>
      <c r="C122" s="3"/>
      <c r="D122" s="3"/>
      <c r="E122" s="64" t="s">
        <v>313</v>
      </c>
      <c r="F122" s="3"/>
      <c r="G122" s="67">
        <v>0</v>
      </c>
    </row>
    <row r="123" spans="1:7">
      <c r="A123" s="3"/>
      <c r="B123" s="3"/>
      <c r="C123" s="3"/>
      <c r="D123" s="64" t="s">
        <v>314</v>
      </c>
      <c r="E123" s="3"/>
      <c r="F123" s="3"/>
      <c r="G123" s="66">
        <f>ROUND(G100+G105+G110+SUM(G115:G122),5)</f>
        <v>450</v>
      </c>
    </row>
    <row r="124" spans="1:7">
      <c r="A124" s="3"/>
      <c r="B124" s="3"/>
      <c r="C124" s="3"/>
      <c r="D124" s="64" t="s">
        <v>438</v>
      </c>
      <c r="E124" s="3"/>
      <c r="F124" s="3"/>
      <c r="G124" s="66">
        <v>0</v>
      </c>
    </row>
    <row r="125" spans="1:7">
      <c r="A125" s="3"/>
      <c r="B125" s="3"/>
      <c r="C125" s="3"/>
      <c r="D125" s="64" t="s">
        <v>315</v>
      </c>
      <c r="E125" s="3"/>
      <c r="F125" s="3"/>
      <c r="G125" s="66">
        <v>0</v>
      </c>
    </row>
    <row r="126" spans="1:7" ht="13.5" thickBot="1">
      <c r="A126" s="3"/>
      <c r="B126" s="3"/>
      <c r="C126" s="3"/>
      <c r="D126" s="64" t="s">
        <v>316</v>
      </c>
      <c r="E126" s="3"/>
      <c r="F126" s="3"/>
      <c r="G126" s="67">
        <v>0</v>
      </c>
    </row>
    <row r="127" spans="1:7">
      <c r="A127" s="3"/>
      <c r="B127" s="3"/>
      <c r="C127" s="64" t="s">
        <v>317</v>
      </c>
      <c r="D127" s="3"/>
      <c r="E127" s="3"/>
      <c r="F127" s="3"/>
      <c r="G127" s="66">
        <f>ROUND(G82+SUM(G88:G89)+G94+G99+SUM(G123:G126),5)</f>
        <v>30844</v>
      </c>
    </row>
    <row r="128" spans="1:7">
      <c r="A128" s="3"/>
      <c r="B128" s="3"/>
      <c r="C128" s="64" t="s">
        <v>14</v>
      </c>
      <c r="D128" s="3"/>
      <c r="E128" s="3"/>
      <c r="F128" s="3"/>
      <c r="G128" s="58"/>
    </row>
    <row r="129" spans="1:7">
      <c r="A129" s="3"/>
      <c r="B129" s="3"/>
      <c r="C129" s="3"/>
      <c r="D129" s="64" t="s">
        <v>318</v>
      </c>
      <c r="E129" s="3"/>
      <c r="F129" s="3"/>
      <c r="G129" s="58"/>
    </row>
    <row r="130" spans="1:7">
      <c r="A130" s="3"/>
      <c r="B130" s="3"/>
      <c r="C130" s="3"/>
      <c r="D130" s="3"/>
      <c r="E130" s="64" t="s">
        <v>319</v>
      </c>
      <c r="F130" s="3"/>
      <c r="G130" s="66">
        <v>0</v>
      </c>
    </row>
    <row r="131" spans="1:7">
      <c r="A131" s="3"/>
      <c r="B131" s="3"/>
      <c r="C131" s="3"/>
      <c r="D131" s="3"/>
      <c r="E131" s="64" t="s">
        <v>320</v>
      </c>
      <c r="F131" s="3"/>
      <c r="G131" s="66">
        <v>0</v>
      </c>
    </row>
    <row r="132" spans="1:7">
      <c r="A132" s="3"/>
      <c r="B132" s="3"/>
      <c r="C132" s="3"/>
      <c r="D132" s="3"/>
      <c r="E132" s="64" t="s">
        <v>321</v>
      </c>
      <c r="F132" s="3"/>
      <c r="G132" s="66">
        <v>0</v>
      </c>
    </row>
    <row r="133" spans="1:7" ht="13.5" thickBot="1">
      <c r="A133" s="3"/>
      <c r="B133" s="3"/>
      <c r="C133" s="3"/>
      <c r="D133" s="3"/>
      <c r="E133" s="64" t="s">
        <v>322</v>
      </c>
      <c r="F133" s="3"/>
      <c r="G133" s="67">
        <v>0</v>
      </c>
    </row>
    <row r="134" spans="1:7">
      <c r="A134" s="3"/>
      <c r="B134" s="3"/>
      <c r="C134" s="3"/>
      <c r="D134" s="64" t="s">
        <v>323</v>
      </c>
      <c r="E134" s="3"/>
      <c r="F134" s="3"/>
      <c r="G134" s="66">
        <f>ROUND(SUM(G129:G133),5)</f>
        <v>0</v>
      </c>
    </row>
    <row r="135" spans="1:7">
      <c r="A135" s="3"/>
      <c r="B135" s="3"/>
      <c r="C135" s="3"/>
      <c r="D135" s="64" t="s">
        <v>324</v>
      </c>
      <c r="E135" s="3"/>
      <c r="F135" s="3"/>
      <c r="G135" s="58"/>
    </row>
    <row r="136" spans="1:7">
      <c r="A136" s="3"/>
      <c r="B136" s="3"/>
      <c r="C136" s="3"/>
      <c r="D136" s="3"/>
      <c r="E136" s="64" t="s">
        <v>325</v>
      </c>
      <c r="F136" s="3"/>
      <c r="G136" s="66">
        <v>4438</v>
      </c>
    </row>
    <row r="137" spans="1:7">
      <c r="A137" s="3"/>
      <c r="B137" s="3"/>
      <c r="C137" s="3"/>
      <c r="D137" s="3"/>
      <c r="E137" s="64" t="s">
        <v>326</v>
      </c>
      <c r="F137" s="3"/>
      <c r="G137" s="66">
        <v>1219</v>
      </c>
    </row>
    <row r="138" spans="1:7" ht="13.5" thickBot="1">
      <c r="A138" s="3"/>
      <c r="B138" s="3"/>
      <c r="C138" s="3"/>
      <c r="D138" s="3"/>
      <c r="E138" s="64" t="s">
        <v>327</v>
      </c>
      <c r="F138" s="3"/>
      <c r="G138" s="67">
        <v>0</v>
      </c>
    </row>
    <row r="139" spans="1:7">
      <c r="A139" s="3"/>
      <c r="B139" s="3"/>
      <c r="C139" s="3"/>
      <c r="D139" s="64" t="s">
        <v>328</v>
      </c>
      <c r="E139" s="3"/>
      <c r="F139" s="3"/>
      <c r="G139" s="66">
        <f>ROUND(SUM(G135:G138),5)</f>
        <v>5657</v>
      </c>
    </row>
    <row r="140" spans="1:7" ht="13.5" thickBot="1">
      <c r="A140" s="3"/>
      <c r="B140" s="3"/>
      <c r="C140" s="3"/>
      <c r="D140" s="64" t="s">
        <v>329</v>
      </c>
      <c r="E140" s="3"/>
      <c r="F140" s="3"/>
      <c r="G140" s="67">
        <v>0</v>
      </c>
    </row>
    <row r="141" spans="1:7">
      <c r="A141" s="3"/>
      <c r="B141" s="3"/>
      <c r="C141" s="64" t="s">
        <v>330</v>
      </c>
      <c r="D141" s="3"/>
      <c r="E141" s="3"/>
      <c r="F141" s="3"/>
      <c r="G141" s="66">
        <f>ROUND(G128+G134+SUM(G139:G140),5)</f>
        <v>5657</v>
      </c>
    </row>
    <row r="142" spans="1:7">
      <c r="A142" s="3"/>
      <c r="B142" s="3"/>
      <c r="C142" s="64" t="s">
        <v>15</v>
      </c>
      <c r="D142" s="3"/>
      <c r="E142" s="3"/>
      <c r="F142" s="3"/>
      <c r="G142" s="58"/>
    </row>
    <row r="143" spans="1:7">
      <c r="A143" s="3"/>
      <c r="B143" s="3"/>
      <c r="C143" s="3"/>
      <c r="D143" s="64" t="s">
        <v>331</v>
      </c>
      <c r="E143" s="3"/>
      <c r="F143" s="3"/>
      <c r="G143" s="58"/>
    </row>
    <row r="144" spans="1:7">
      <c r="A144" s="3"/>
      <c r="B144" s="3"/>
      <c r="C144" s="3"/>
      <c r="D144" s="3"/>
      <c r="E144" s="64" t="s">
        <v>332</v>
      </c>
      <c r="F144" s="3"/>
      <c r="G144" s="66">
        <v>3714</v>
      </c>
    </row>
    <row r="145" spans="1:7">
      <c r="A145" s="3"/>
      <c r="B145" s="3"/>
      <c r="C145" s="3"/>
      <c r="D145" s="3"/>
      <c r="E145" s="64" t="s">
        <v>333</v>
      </c>
      <c r="F145" s="3"/>
      <c r="G145" s="66">
        <v>1028</v>
      </c>
    </row>
    <row r="146" spans="1:7" ht="13.5" thickBot="1">
      <c r="A146" s="3"/>
      <c r="B146" s="3"/>
      <c r="C146" s="3"/>
      <c r="D146" s="3"/>
      <c r="E146" s="64" t="s">
        <v>334</v>
      </c>
      <c r="F146" s="3"/>
      <c r="G146" s="67">
        <v>0</v>
      </c>
    </row>
    <row r="147" spans="1:7">
      <c r="A147" s="3"/>
      <c r="B147" s="3"/>
      <c r="C147" s="3"/>
      <c r="D147" s="64" t="s">
        <v>335</v>
      </c>
      <c r="E147" s="3"/>
      <c r="F147" s="3"/>
      <c r="G147" s="66">
        <f>ROUND(SUM(G143:G146),5)</f>
        <v>4742</v>
      </c>
    </row>
    <row r="148" spans="1:7">
      <c r="A148" s="3"/>
      <c r="B148" s="3"/>
      <c r="C148" s="3"/>
      <c r="D148" s="64" t="s">
        <v>336</v>
      </c>
      <c r="E148" s="3"/>
      <c r="F148" s="3"/>
      <c r="G148" s="66">
        <v>628</v>
      </c>
    </row>
    <row r="149" spans="1:7">
      <c r="A149" s="3"/>
      <c r="B149" s="3"/>
      <c r="C149" s="3"/>
      <c r="D149" s="64" t="s">
        <v>337</v>
      </c>
      <c r="E149" s="3"/>
      <c r="F149" s="3"/>
      <c r="G149" s="58"/>
    </row>
    <row r="150" spans="1:7">
      <c r="A150" s="3"/>
      <c r="B150" s="3"/>
      <c r="C150" s="3"/>
      <c r="D150" s="3"/>
      <c r="E150" s="64" t="s">
        <v>338</v>
      </c>
      <c r="F150" s="3"/>
      <c r="G150" s="66">
        <v>0</v>
      </c>
    </row>
    <row r="151" spans="1:7">
      <c r="A151" s="3"/>
      <c r="B151" s="3"/>
      <c r="C151" s="3"/>
      <c r="D151" s="3"/>
      <c r="E151" s="64" t="s">
        <v>339</v>
      </c>
      <c r="F151" s="3"/>
      <c r="G151" s="66">
        <v>185</v>
      </c>
    </row>
    <row r="152" spans="1:7" ht="13.5" thickBot="1">
      <c r="A152" s="3"/>
      <c r="B152" s="3"/>
      <c r="C152" s="3"/>
      <c r="D152" s="3"/>
      <c r="E152" s="64" t="s">
        <v>340</v>
      </c>
      <c r="F152" s="3"/>
      <c r="G152" s="67">
        <v>0</v>
      </c>
    </row>
    <row r="153" spans="1:7">
      <c r="A153" s="3"/>
      <c r="B153" s="3"/>
      <c r="C153" s="3"/>
      <c r="D153" s="64" t="s">
        <v>341</v>
      </c>
      <c r="E153" s="3"/>
      <c r="F153" s="3"/>
      <c r="G153" s="66">
        <f>ROUND(SUM(G149:G152),5)</f>
        <v>185</v>
      </c>
    </row>
    <row r="154" spans="1:7">
      <c r="A154" s="3"/>
      <c r="B154" s="3"/>
      <c r="C154" s="3"/>
      <c r="D154" s="64" t="s">
        <v>342</v>
      </c>
      <c r="E154" s="3"/>
      <c r="F154" s="3"/>
      <c r="G154" s="66">
        <v>1022</v>
      </c>
    </row>
    <row r="155" spans="1:7">
      <c r="A155" s="3"/>
      <c r="B155" s="3"/>
      <c r="C155" s="3"/>
      <c r="D155" s="64" t="s">
        <v>343</v>
      </c>
      <c r="E155" s="3"/>
      <c r="F155" s="3"/>
      <c r="G155" s="58"/>
    </row>
    <row r="156" spans="1:7">
      <c r="A156" s="3"/>
      <c r="B156" s="3"/>
      <c r="C156" s="3"/>
      <c r="D156" s="3"/>
      <c r="E156" s="64" t="s">
        <v>344</v>
      </c>
      <c r="F156" s="3"/>
      <c r="G156" s="66">
        <v>752</v>
      </c>
    </row>
    <row r="157" spans="1:7">
      <c r="A157" s="3"/>
      <c r="B157" s="3"/>
      <c r="C157" s="3"/>
      <c r="D157" s="3"/>
      <c r="E157" s="64" t="s">
        <v>345</v>
      </c>
      <c r="F157" s="3"/>
      <c r="G157" s="66">
        <v>0</v>
      </c>
    </row>
    <row r="158" spans="1:7" ht="13.5" thickBot="1">
      <c r="A158" s="3"/>
      <c r="B158" s="3"/>
      <c r="C158" s="3"/>
      <c r="D158" s="3"/>
      <c r="E158" s="64" t="s">
        <v>346</v>
      </c>
      <c r="F158" s="3"/>
      <c r="G158" s="67">
        <v>0</v>
      </c>
    </row>
    <row r="159" spans="1:7">
      <c r="A159" s="3"/>
      <c r="B159" s="3"/>
      <c r="C159" s="3"/>
      <c r="D159" s="64" t="s">
        <v>347</v>
      </c>
      <c r="E159" s="3"/>
      <c r="F159" s="3"/>
      <c r="G159" s="66">
        <f>ROUND(SUM(G155:G158),5)</f>
        <v>752</v>
      </c>
    </row>
    <row r="160" spans="1:7">
      <c r="A160" s="3"/>
      <c r="B160" s="3"/>
      <c r="C160" s="3"/>
      <c r="D160" s="64" t="s">
        <v>348</v>
      </c>
      <c r="E160" s="3"/>
      <c r="F160" s="3"/>
      <c r="G160" s="66">
        <v>75</v>
      </c>
    </row>
    <row r="161" spans="1:7" ht="13.5" thickBot="1">
      <c r="A161" s="3"/>
      <c r="B161" s="3"/>
      <c r="C161" s="3"/>
      <c r="D161" s="64" t="s">
        <v>349</v>
      </c>
      <c r="E161" s="3"/>
      <c r="F161" s="3"/>
      <c r="G161" s="67">
        <v>0</v>
      </c>
    </row>
    <row r="162" spans="1:7">
      <c r="A162" s="3"/>
      <c r="B162" s="3"/>
      <c r="C162" s="64" t="s">
        <v>350</v>
      </c>
      <c r="D162" s="3"/>
      <c r="E162" s="3"/>
      <c r="F162" s="3"/>
      <c r="G162" s="66">
        <f>ROUND(G142+SUM(G147:G148)+SUM(G153:G154)+SUM(G159:G161),5)</f>
        <v>7404</v>
      </c>
    </row>
    <row r="163" spans="1:7">
      <c r="A163" s="3"/>
      <c r="B163" s="3"/>
      <c r="C163" s="64" t="s">
        <v>16</v>
      </c>
      <c r="D163" s="3"/>
      <c r="E163" s="3"/>
      <c r="F163" s="3"/>
      <c r="G163" s="58"/>
    </row>
    <row r="164" spans="1:7">
      <c r="A164" s="3"/>
      <c r="B164" s="3"/>
      <c r="C164" s="3"/>
      <c r="D164" s="64" t="s">
        <v>351</v>
      </c>
      <c r="E164" s="3"/>
      <c r="F164" s="3"/>
      <c r="G164" s="66">
        <v>2070</v>
      </c>
    </row>
    <row r="165" spans="1:7">
      <c r="A165" s="3"/>
      <c r="B165" s="3"/>
      <c r="C165" s="3"/>
      <c r="D165" s="64" t="s">
        <v>352</v>
      </c>
      <c r="E165" s="3"/>
      <c r="F165" s="3"/>
      <c r="G165" s="58"/>
    </row>
    <row r="166" spans="1:7">
      <c r="A166" s="3"/>
      <c r="B166" s="3"/>
      <c r="C166" s="3"/>
      <c r="D166" s="3"/>
      <c r="E166" s="64" t="s">
        <v>353</v>
      </c>
      <c r="F166" s="3"/>
      <c r="G166" s="66">
        <v>0</v>
      </c>
    </row>
    <row r="167" spans="1:7">
      <c r="A167" s="3"/>
      <c r="B167" s="3"/>
      <c r="C167" s="3"/>
      <c r="D167" s="3"/>
      <c r="E167" s="64" t="s">
        <v>354</v>
      </c>
      <c r="F167" s="3"/>
      <c r="G167" s="66">
        <v>0</v>
      </c>
    </row>
    <row r="168" spans="1:7" ht="13.5" thickBot="1">
      <c r="A168" s="3"/>
      <c r="B168" s="3"/>
      <c r="C168" s="3"/>
      <c r="D168" s="3"/>
      <c r="E168" s="64" t="s">
        <v>355</v>
      </c>
      <c r="F168" s="3"/>
      <c r="G168" s="67">
        <v>0</v>
      </c>
    </row>
    <row r="169" spans="1:7">
      <c r="A169" s="3"/>
      <c r="B169" s="3"/>
      <c r="C169" s="3"/>
      <c r="D169" s="64" t="s">
        <v>356</v>
      </c>
      <c r="E169" s="3"/>
      <c r="F169" s="3"/>
      <c r="G169" s="66">
        <f>ROUND(SUM(G165:G168),5)</f>
        <v>0</v>
      </c>
    </row>
    <row r="170" spans="1:7">
      <c r="A170" s="3"/>
      <c r="B170" s="3"/>
      <c r="C170" s="3"/>
      <c r="D170" s="64" t="s">
        <v>357</v>
      </c>
      <c r="E170" s="3"/>
      <c r="F170" s="3"/>
      <c r="G170" s="58"/>
    </row>
    <row r="171" spans="1:7">
      <c r="A171" s="3"/>
      <c r="B171" s="3"/>
      <c r="C171" s="3"/>
      <c r="D171" s="3"/>
      <c r="E171" s="64" t="s">
        <v>358</v>
      </c>
      <c r="F171" s="3"/>
      <c r="G171" s="66">
        <v>0</v>
      </c>
    </row>
    <row r="172" spans="1:7">
      <c r="A172" s="3"/>
      <c r="B172" s="3"/>
      <c r="C172" s="3"/>
      <c r="D172" s="3"/>
      <c r="E172" s="64" t="s">
        <v>359</v>
      </c>
      <c r="F172" s="3"/>
      <c r="G172" s="66">
        <v>0</v>
      </c>
    </row>
    <row r="173" spans="1:7">
      <c r="A173" s="3"/>
      <c r="B173" s="3"/>
      <c r="C173" s="3"/>
      <c r="D173" s="3"/>
      <c r="E173" s="64" t="s">
        <v>360</v>
      </c>
      <c r="F173" s="3"/>
      <c r="G173" s="66">
        <v>0</v>
      </c>
    </row>
    <row r="174" spans="1:7" ht="13.5" thickBot="1">
      <c r="A174" s="3"/>
      <c r="B174" s="3"/>
      <c r="C174" s="3"/>
      <c r="D174" s="3"/>
      <c r="E174" s="64" t="s">
        <v>361</v>
      </c>
      <c r="F174" s="3"/>
      <c r="G174" s="67">
        <v>0</v>
      </c>
    </row>
    <row r="175" spans="1:7">
      <c r="A175" s="3"/>
      <c r="B175" s="3"/>
      <c r="C175" s="3"/>
      <c r="D175" s="64" t="s">
        <v>362</v>
      </c>
      <c r="E175" s="3"/>
      <c r="F175" s="3"/>
      <c r="G175" s="66">
        <f>ROUND(SUM(G170:G174),5)</f>
        <v>0</v>
      </c>
    </row>
    <row r="176" spans="1:7">
      <c r="A176" s="3"/>
      <c r="B176" s="3"/>
      <c r="C176" s="3"/>
      <c r="D176" s="64" t="s">
        <v>363</v>
      </c>
      <c r="E176" s="3"/>
      <c r="F176" s="3"/>
      <c r="G176" s="58"/>
    </row>
    <row r="177" spans="1:7">
      <c r="A177" s="3"/>
      <c r="B177" s="3"/>
      <c r="C177" s="3"/>
      <c r="D177" s="3"/>
      <c r="E177" s="64" t="s">
        <v>364</v>
      </c>
      <c r="F177" s="3"/>
      <c r="G177" s="66">
        <v>0</v>
      </c>
    </row>
    <row r="178" spans="1:7">
      <c r="A178" s="3"/>
      <c r="B178" s="3"/>
      <c r="C178" s="3"/>
      <c r="D178" s="3"/>
      <c r="E178" s="64" t="s">
        <v>365</v>
      </c>
      <c r="F178" s="3"/>
      <c r="G178" s="66">
        <v>0</v>
      </c>
    </row>
    <row r="179" spans="1:7">
      <c r="A179" s="3"/>
      <c r="B179" s="3"/>
      <c r="C179" s="3"/>
      <c r="D179" s="3"/>
      <c r="E179" s="64" t="s">
        <v>366</v>
      </c>
      <c r="F179" s="3"/>
      <c r="G179" s="66">
        <v>1810</v>
      </c>
    </row>
    <row r="180" spans="1:7">
      <c r="A180" s="3"/>
      <c r="B180" s="3"/>
      <c r="C180" s="3"/>
      <c r="D180" s="3"/>
      <c r="E180" s="64" t="s">
        <v>367</v>
      </c>
      <c r="F180" s="3"/>
      <c r="G180" s="66">
        <v>0</v>
      </c>
    </row>
    <row r="181" spans="1:7">
      <c r="A181" s="3"/>
      <c r="B181" s="3"/>
      <c r="C181" s="3"/>
      <c r="D181" s="3"/>
      <c r="E181" s="64" t="s">
        <v>368</v>
      </c>
      <c r="F181" s="3"/>
      <c r="G181" s="66">
        <v>439</v>
      </c>
    </row>
    <row r="182" spans="1:7" ht="13.5" thickBot="1">
      <c r="A182" s="3"/>
      <c r="B182" s="3"/>
      <c r="C182" s="3"/>
      <c r="D182" s="3"/>
      <c r="E182" s="64" t="s">
        <v>369</v>
      </c>
      <c r="F182" s="3"/>
      <c r="G182" s="67">
        <v>0</v>
      </c>
    </row>
    <row r="183" spans="1:7">
      <c r="A183" s="3"/>
      <c r="B183" s="3"/>
      <c r="C183" s="3"/>
      <c r="D183" s="64" t="s">
        <v>370</v>
      </c>
      <c r="E183" s="3"/>
      <c r="F183" s="3"/>
      <c r="G183" s="66">
        <f>ROUND(SUM(G176:G182),5)</f>
        <v>2249</v>
      </c>
    </row>
    <row r="184" spans="1:7">
      <c r="A184" s="3"/>
      <c r="B184" s="3"/>
      <c r="C184" s="3"/>
      <c r="D184" s="64" t="s">
        <v>371</v>
      </c>
      <c r="E184" s="3"/>
      <c r="F184" s="3"/>
      <c r="G184" s="58"/>
    </row>
    <row r="185" spans="1:7">
      <c r="A185" s="3"/>
      <c r="B185" s="3"/>
      <c r="C185" s="3"/>
      <c r="D185" s="3"/>
      <c r="E185" s="64" t="s">
        <v>372</v>
      </c>
      <c r="F185" s="3"/>
      <c r="G185" s="66">
        <v>499</v>
      </c>
    </row>
    <row r="186" spans="1:7">
      <c r="A186" s="3"/>
      <c r="B186" s="3"/>
      <c r="C186" s="3"/>
      <c r="D186" s="3"/>
      <c r="E186" s="64" t="s">
        <v>373</v>
      </c>
      <c r="F186" s="3"/>
      <c r="G186" s="66">
        <v>0</v>
      </c>
    </row>
    <row r="187" spans="1:7">
      <c r="A187" s="3"/>
      <c r="B187" s="3"/>
      <c r="C187" s="3"/>
      <c r="D187" s="3"/>
      <c r="E187" s="64" t="s">
        <v>374</v>
      </c>
      <c r="F187" s="3"/>
      <c r="G187" s="66">
        <v>0</v>
      </c>
    </row>
    <row r="188" spans="1:7">
      <c r="A188" s="3"/>
      <c r="B188" s="3"/>
      <c r="C188" s="3"/>
      <c r="D188" s="3"/>
      <c r="E188" s="64" t="s">
        <v>375</v>
      </c>
      <c r="F188" s="3"/>
      <c r="G188" s="66">
        <v>898</v>
      </c>
    </row>
    <row r="189" spans="1:7">
      <c r="A189" s="3"/>
      <c r="B189" s="3"/>
      <c r="C189" s="3"/>
      <c r="D189" s="3"/>
      <c r="E189" s="64" t="s">
        <v>376</v>
      </c>
      <c r="F189" s="3"/>
      <c r="G189" s="66">
        <v>2228</v>
      </c>
    </row>
    <row r="190" spans="1:7" ht="13.5" thickBot="1">
      <c r="A190" s="3"/>
      <c r="B190" s="3"/>
      <c r="C190" s="3"/>
      <c r="D190" s="3"/>
      <c r="E190" s="64" t="s">
        <v>377</v>
      </c>
      <c r="F190" s="3"/>
      <c r="G190" s="67">
        <v>0</v>
      </c>
    </row>
    <row r="191" spans="1:7">
      <c r="A191" s="3"/>
      <c r="B191" s="3"/>
      <c r="C191" s="3"/>
      <c r="D191" s="64" t="s">
        <v>378</v>
      </c>
      <c r="E191" s="3"/>
      <c r="F191" s="3"/>
      <c r="G191" s="66">
        <f>ROUND(SUM(G184:G190),5)</f>
        <v>3625</v>
      </c>
    </row>
    <row r="192" spans="1:7">
      <c r="A192" s="3"/>
      <c r="B192" s="3"/>
      <c r="C192" s="3"/>
      <c r="D192" s="64" t="s">
        <v>431</v>
      </c>
      <c r="E192" s="3"/>
      <c r="F192" s="3"/>
      <c r="G192" s="58"/>
    </row>
    <row r="193" spans="1:7">
      <c r="A193" s="3"/>
      <c r="B193" s="3"/>
      <c r="C193" s="3"/>
      <c r="D193" s="3"/>
      <c r="E193" s="64" t="s">
        <v>432</v>
      </c>
      <c r="F193" s="3"/>
      <c r="G193" s="66">
        <v>0</v>
      </c>
    </row>
    <row r="194" spans="1:7">
      <c r="A194" s="3"/>
      <c r="B194" s="3"/>
      <c r="C194" s="3"/>
      <c r="D194" s="3"/>
      <c r="E194" s="64" t="s">
        <v>433</v>
      </c>
      <c r="F194" s="3"/>
      <c r="G194" s="66">
        <v>0</v>
      </c>
    </row>
    <row r="195" spans="1:7">
      <c r="A195" s="3"/>
      <c r="B195" s="3"/>
      <c r="C195" s="3"/>
      <c r="D195" s="3"/>
      <c r="E195" s="64" t="s">
        <v>434</v>
      </c>
      <c r="F195" s="3"/>
      <c r="G195" s="66">
        <v>0</v>
      </c>
    </row>
    <row r="196" spans="1:7">
      <c r="A196" s="3"/>
      <c r="B196" s="3"/>
      <c r="C196" s="3"/>
      <c r="D196" s="3"/>
      <c r="E196" s="64" t="s">
        <v>435</v>
      </c>
      <c r="F196" s="3"/>
      <c r="G196" s="66">
        <v>0</v>
      </c>
    </row>
    <row r="197" spans="1:7" ht="13.5" thickBot="1">
      <c r="A197" s="3"/>
      <c r="B197" s="3"/>
      <c r="C197" s="3"/>
      <c r="D197" s="3"/>
      <c r="E197" s="64" t="s">
        <v>436</v>
      </c>
      <c r="F197" s="3"/>
      <c r="G197" s="67">
        <v>0</v>
      </c>
    </row>
    <row r="198" spans="1:7">
      <c r="A198" s="3"/>
      <c r="B198" s="3"/>
      <c r="C198" s="3"/>
      <c r="D198" s="64" t="s">
        <v>437</v>
      </c>
      <c r="E198" s="3"/>
      <c r="F198" s="3"/>
      <c r="G198" s="66">
        <f>ROUND(SUM(G192:G197),5)</f>
        <v>0</v>
      </c>
    </row>
    <row r="199" spans="1:7">
      <c r="A199" s="3"/>
      <c r="B199" s="3"/>
      <c r="C199" s="3"/>
      <c r="D199" s="64" t="s">
        <v>379</v>
      </c>
      <c r="E199" s="3"/>
      <c r="F199" s="3"/>
      <c r="G199" s="58"/>
    </row>
    <row r="200" spans="1:7">
      <c r="A200" s="3"/>
      <c r="B200" s="3"/>
      <c r="C200" s="3"/>
      <c r="D200" s="3"/>
      <c r="E200" s="64" t="s">
        <v>439</v>
      </c>
      <c r="F200" s="3"/>
      <c r="G200" s="66">
        <v>24</v>
      </c>
    </row>
    <row r="201" spans="1:7">
      <c r="A201" s="3"/>
      <c r="B201" s="3"/>
      <c r="C201" s="3"/>
      <c r="D201" s="3"/>
      <c r="E201" s="64" t="s">
        <v>440</v>
      </c>
      <c r="F201" s="3"/>
      <c r="G201" s="66">
        <v>1950</v>
      </c>
    </row>
    <row r="202" spans="1:7" ht="13.5" thickBot="1">
      <c r="A202" s="3"/>
      <c r="B202" s="3"/>
      <c r="C202" s="3"/>
      <c r="D202" s="3"/>
      <c r="E202" s="64" t="s">
        <v>441</v>
      </c>
      <c r="F202" s="3"/>
      <c r="G202" s="67">
        <v>0</v>
      </c>
    </row>
    <row r="203" spans="1:7">
      <c r="A203" s="3"/>
      <c r="B203" s="3"/>
      <c r="C203" s="3"/>
      <c r="D203" s="64" t="s">
        <v>442</v>
      </c>
      <c r="E203" s="3"/>
      <c r="F203" s="3"/>
      <c r="G203" s="66">
        <f>ROUND(SUM(G199:G202),5)</f>
        <v>1974</v>
      </c>
    </row>
    <row r="204" spans="1:7">
      <c r="A204" s="3"/>
      <c r="B204" s="3"/>
      <c r="C204" s="3"/>
      <c r="D204" s="64" t="s">
        <v>380</v>
      </c>
      <c r="E204" s="3"/>
      <c r="F204" s="3"/>
      <c r="G204" s="58"/>
    </row>
    <row r="205" spans="1:7">
      <c r="A205" s="3"/>
      <c r="B205" s="3"/>
      <c r="C205" s="3"/>
      <c r="D205" s="3"/>
      <c r="E205" s="64" t="s">
        <v>381</v>
      </c>
      <c r="F205" s="3"/>
      <c r="G205" s="66">
        <v>0</v>
      </c>
    </row>
    <row r="206" spans="1:7">
      <c r="A206" s="3"/>
      <c r="B206" s="3"/>
      <c r="C206" s="3"/>
      <c r="D206" s="3"/>
      <c r="E206" s="64" t="s">
        <v>382</v>
      </c>
      <c r="F206" s="3"/>
      <c r="G206" s="66">
        <v>0</v>
      </c>
    </row>
    <row r="207" spans="1:7" ht="13.5" thickBot="1">
      <c r="A207" s="3"/>
      <c r="B207" s="3"/>
      <c r="C207" s="3"/>
      <c r="D207" s="3"/>
      <c r="E207" s="64" t="s">
        <v>383</v>
      </c>
      <c r="F207" s="3"/>
      <c r="G207" s="67">
        <v>0</v>
      </c>
    </row>
    <row r="208" spans="1:7">
      <c r="A208" s="3"/>
      <c r="B208" s="3"/>
      <c r="C208" s="3"/>
      <c r="D208" s="64" t="s">
        <v>384</v>
      </c>
      <c r="E208" s="3"/>
      <c r="F208" s="3"/>
      <c r="G208" s="66">
        <f>ROUND(SUM(G204:G207),5)</f>
        <v>0</v>
      </c>
    </row>
    <row r="209" spans="1:7">
      <c r="A209" s="3"/>
      <c r="B209" s="3"/>
      <c r="C209" s="3"/>
      <c r="D209" s="64" t="s">
        <v>385</v>
      </c>
      <c r="E209" s="3"/>
      <c r="F209" s="3"/>
      <c r="G209" s="58"/>
    </row>
    <row r="210" spans="1:7">
      <c r="A210" s="3"/>
      <c r="B210" s="3"/>
      <c r="C210" s="3"/>
      <c r="D210" s="3"/>
      <c r="E210" s="64" t="s">
        <v>386</v>
      </c>
      <c r="F210" s="3"/>
      <c r="G210" s="66">
        <v>0</v>
      </c>
    </row>
    <row r="211" spans="1:7">
      <c r="A211" s="3"/>
      <c r="B211" s="3"/>
      <c r="C211" s="3"/>
      <c r="D211" s="3"/>
      <c r="E211" s="64" t="s">
        <v>387</v>
      </c>
      <c r="F211" s="3"/>
      <c r="G211" s="66">
        <v>0</v>
      </c>
    </row>
    <row r="212" spans="1:7" ht="13.5" thickBot="1">
      <c r="A212" s="3"/>
      <c r="B212" s="3"/>
      <c r="C212" s="3"/>
      <c r="D212" s="3"/>
      <c r="E212" s="64" t="s">
        <v>388</v>
      </c>
      <c r="F212" s="3"/>
      <c r="G212" s="67">
        <v>0</v>
      </c>
    </row>
    <row r="213" spans="1:7">
      <c r="A213" s="3"/>
      <c r="B213" s="3"/>
      <c r="C213" s="3"/>
      <c r="D213" s="64" t="s">
        <v>389</v>
      </c>
      <c r="E213" s="3"/>
      <c r="F213" s="3"/>
      <c r="G213" s="66">
        <f>ROUND(SUM(G209:G212),5)</f>
        <v>0</v>
      </c>
    </row>
    <row r="214" spans="1:7" ht="13.5" thickBot="1">
      <c r="A214" s="3"/>
      <c r="B214" s="3"/>
      <c r="C214" s="3"/>
      <c r="D214" s="64" t="s">
        <v>390</v>
      </c>
      <c r="E214" s="3"/>
      <c r="F214" s="3"/>
      <c r="G214" s="67">
        <v>0</v>
      </c>
    </row>
    <row r="215" spans="1:7">
      <c r="A215" s="3"/>
      <c r="B215" s="3"/>
      <c r="C215" s="64" t="s">
        <v>391</v>
      </c>
      <c r="D215" s="3"/>
      <c r="E215" s="3"/>
      <c r="F215" s="3"/>
      <c r="G215" s="66">
        <f>ROUND(SUM(G163:G164)+G169+G175+G183+G191+G198+G203+G208+SUM(G213:G214),5)</f>
        <v>9918</v>
      </c>
    </row>
    <row r="216" spans="1:7">
      <c r="A216" s="3"/>
      <c r="B216" s="3"/>
      <c r="C216" s="64" t="s">
        <v>17</v>
      </c>
      <c r="D216" s="3"/>
      <c r="E216" s="3"/>
      <c r="F216" s="3"/>
      <c r="G216" s="58"/>
    </row>
    <row r="217" spans="1:7">
      <c r="A217" s="3"/>
      <c r="B217" s="3"/>
      <c r="C217" s="3"/>
      <c r="D217" s="64" t="s">
        <v>392</v>
      </c>
      <c r="E217" s="3"/>
      <c r="F217" s="3"/>
      <c r="G217" s="66">
        <v>100</v>
      </c>
    </row>
    <row r="218" spans="1:7">
      <c r="A218" s="3"/>
      <c r="B218" s="3"/>
      <c r="C218" s="3"/>
      <c r="D218" s="64" t="s">
        <v>393</v>
      </c>
      <c r="E218" s="3"/>
      <c r="F218" s="3"/>
      <c r="G218" s="66">
        <v>162</v>
      </c>
    </row>
    <row r="219" spans="1:7">
      <c r="A219" s="3"/>
      <c r="B219" s="3"/>
      <c r="C219" s="3"/>
      <c r="D219" s="64" t="s">
        <v>394</v>
      </c>
      <c r="E219" s="3"/>
      <c r="F219" s="3"/>
      <c r="G219" s="66">
        <v>1565</v>
      </c>
    </row>
    <row r="220" spans="1:7">
      <c r="A220" s="3"/>
      <c r="B220" s="3"/>
      <c r="C220" s="3"/>
      <c r="D220" s="64" t="s">
        <v>395</v>
      </c>
      <c r="E220" s="3"/>
      <c r="F220" s="3"/>
      <c r="G220" s="66">
        <v>0</v>
      </c>
    </row>
    <row r="221" spans="1:7">
      <c r="A221" s="3"/>
      <c r="B221" s="3"/>
      <c r="C221" s="3"/>
      <c r="D221" s="64" t="s">
        <v>396</v>
      </c>
      <c r="E221" s="3"/>
      <c r="F221" s="3"/>
      <c r="G221" s="66">
        <v>244</v>
      </c>
    </row>
    <row r="222" spans="1:7">
      <c r="A222" s="3"/>
      <c r="B222" s="3"/>
      <c r="C222" s="3"/>
      <c r="D222" s="64" t="s">
        <v>397</v>
      </c>
      <c r="E222" s="3"/>
      <c r="F222" s="3"/>
      <c r="G222" s="66">
        <v>0</v>
      </c>
    </row>
    <row r="223" spans="1:7" ht="13.5" thickBot="1">
      <c r="A223" s="3"/>
      <c r="B223" s="3"/>
      <c r="C223" s="3"/>
      <c r="D223" s="64" t="s">
        <v>398</v>
      </c>
      <c r="E223" s="3"/>
      <c r="F223" s="3"/>
      <c r="G223" s="67">
        <v>0</v>
      </c>
    </row>
    <row r="224" spans="1:7">
      <c r="A224" s="3"/>
      <c r="B224" s="3"/>
      <c r="C224" s="64" t="s">
        <v>399</v>
      </c>
      <c r="D224" s="3"/>
      <c r="E224" s="3"/>
      <c r="F224" s="3"/>
      <c r="G224" s="66">
        <f>ROUND(SUM(G216:G223),5)</f>
        <v>2071</v>
      </c>
    </row>
    <row r="225" spans="1:7">
      <c r="A225" s="3"/>
      <c r="B225" s="3"/>
      <c r="C225" s="64" t="s">
        <v>18</v>
      </c>
      <c r="D225" s="3"/>
      <c r="E225" s="3"/>
      <c r="F225" s="3"/>
      <c r="G225" s="58"/>
    </row>
    <row r="226" spans="1:7">
      <c r="A226" s="3"/>
      <c r="B226" s="3"/>
      <c r="C226" s="3"/>
      <c r="D226" s="64" t="s">
        <v>400</v>
      </c>
      <c r="E226" s="3"/>
      <c r="F226" s="3"/>
      <c r="G226" s="66">
        <v>9300</v>
      </c>
    </row>
    <row r="227" spans="1:7">
      <c r="A227" s="3"/>
      <c r="B227" s="3"/>
      <c r="C227" s="3"/>
      <c r="D227" s="64" t="s">
        <v>401</v>
      </c>
      <c r="E227" s="3"/>
      <c r="F227" s="3"/>
      <c r="G227" s="66">
        <v>0</v>
      </c>
    </row>
    <row r="228" spans="1:7">
      <c r="A228" s="3"/>
      <c r="B228" s="3"/>
      <c r="C228" s="3"/>
      <c r="D228" s="64" t="s">
        <v>402</v>
      </c>
      <c r="E228" s="3"/>
      <c r="F228" s="3"/>
      <c r="G228" s="66">
        <v>0</v>
      </c>
    </row>
    <row r="229" spans="1:7">
      <c r="A229" s="3"/>
      <c r="B229" s="3"/>
      <c r="C229" s="3"/>
      <c r="D229" s="64" t="s">
        <v>403</v>
      </c>
      <c r="E229" s="3"/>
      <c r="F229" s="3"/>
      <c r="G229" s="66">
        <v>0</v>
      </c>
    </row>
    <row r="230" spans="1:7" ht="13.5" thickBot="1">
      <c r="A230" s="3"/>
      <c r="B230" s="3"/>
      <c r="C230" s="3"/>
      <c r="D230" s="64" t="s">
        <v>404</v>
      </c>
      <c r="E230" s="3"/>
      <c r="F230" s="3"/>
      <c r="G230" s="67">
        <v>0</v>
      </c>
    </row>
    <row r="231" spans="1:7">
      <c r="A231" s="3"/>
      <c r="B231" s="3"/>
      <c r="C231" s="64" t="s">
        <v>405</v>
      </c>
      <c r="D231" s="3"/>
      <c r="E231" s="3"/>
      <c r="F231" s="3"/>
      <c r="G231" s="66">
        <f>ROUND(SUM(G225:G230),5)</f>
        <v>9300</v>
      </c>
    </row>
    <row r="232" spans="1:7">
      <c r="A232" s="3"/>
      <c r="B232" s="3"/>
      <c r="C232" s="64" t="s">
        <v>406</v>
      </c>
      <c r="D232" s="3"/>
      <c r="E232" s="3"/>
      <c r="F232" s="3"/>
      <c r="G232" s="58"/>
    </row>
    <row r="233" spans="1:7">
      <c r="A233" s="3"/>
      <c r="B233" s="3"/>
      <c r="C233" s="3"/>
      <c r="D233" s="64" t="s">
        <v>407</v>
      </c>
      <c r="E233" s="3"/>
      <c r="F233" s="3"/>
      <c r="G233" s="66">
        <v>110</v>
      </c>
    </row>
    <row r="234" spans="1:7">
      <c r="A234" s="3"/>
      <c r="B234" s="3"/>
      <c r="C234" s="3"/>
      <c r="D234" s="64" t="s">
        <v>408</v>
      </c>
      <c r="E234" s="3"/>
      <c r="F234" s="3"/>
      <c r="G234" s="66">
        <v>0</v>
      </c>
    </row>
    <row r="235" spans="1:7">
      <c r="A235" s="3"/>
      <c r="B235" s="3"/>
      <c r="C235" s="3"/>
      <c r="D235" s="64" t="s">
        <v>409</v>
      </c>
      <c r="E235" s="3"/>
      <c r="F235" s="3"/>
      <c r="G235" s="66">
        <v>0</v>
      </c>
    </row>
    <row r="236" spans="1:7" s="14" customFormat="1">
      <c r="A236" s="3"/>
      <c r="B236" s="3"/>
      <c r="C236" s="3"/>
      <c r="D236" s="64" t="s">
        <v>410</v>
      </c>
      <c r="E236" s="3"/>
      <c r="F236" s="3"/>
      <c r="G236" s="58"/>
    </row>
    <row r="237" spans="1:7">
      <c r="A237" s="3"/>
      <c r="B237" s="3"/>
      <c r="C237" s="3"/>
      <c r="D237" s="3"/>
      <c r="E237" s="64" t="s">
        <v>411</v>
      </c>
      <c r="F237" s="3"/>
      <c r="G237" s="66">
        <v>43</v>
      </c>
    </row>
    <row r="238" spans="1:7">
      <c r="A238" s="1"/>
      <c r="B238" s="1"/>
      <c r="C238" s="3"/>
      <c r="D238" s="3"/>
      <c r="E238" s="64" t="s">
        <v>412</v>
      </c>
      <c r="F238" s="1"/>
      <c r="G238" s="66">
        <v>0</v>
      </c>
    </row>
    <row r="239" spans="1:7">
      <c r="A239" s="1"/>
      <c r="B239" s="3"/>
      <c r="C239" s="1"/>
      <c r="D239" s="3"/>
      <c r="E239" s="64" t="s">
        <v>413</v>
      </c>
      <c r="F239" s="1"/>
      <c r="G239" s="66">
        <v>0</v>
      </c>
    </row>
    <row r="240" spans="1:7">
      <c r="A240" s="3"/>
      <c r="B240" s="1"/>
      <c r="C240" s="1"/>
      <c r="D240" s="3"/>
      <c r="E240" s="64" t="s">
        <v>414</v>
      </c>
      <c r="F240" s="1"/>
      <c r="G240" s="66">
        <v>0</v>
      </c>
    </row>
    <row r="241" spans="1:7">
      <c r="A241" s="1"/>
      <c r="B241" s="1"/>
      <c r="C241" s="1"/>
      <c r="D241" s="3"/>
      <c r="E241" s="64" t="s">
        <v>415</v>
      </c>
      <c r="F241" s="1"/>
      <c r="G241" s="66">
        <v>0</v>
      </c>
    </row>
    <row r="242" spans="1:7">
      <c r="A242" s="1"/>
      <c r="B242" s="1"/>
      <c r="C242" s="1"/>
      <c r="D242" s="3"/>
      <c r="E242" s="64" t="s">
        <v>416</v>
      </c>
      <c r="F242" s="1"/>
      <c r="G242" s="66">
        <v>0</v>
      </c>
    </row>
    <row r="243" spans="1:7" ht="13.5" thickBot="1">
      <c r="A243" s="1"/>
      <c r="B243" s="1"/>
      <c r="C243" s="1"/>
      <c r="D243" s="3"/>
      <c r="E243" s="64" t="s">
        <v>417</v>
      </c>
      <c r="F243" s="1"/>
      <c r="G243" s="67">
        <v>0</v>
      </c>
    </row>
    <row r="244" spans="1:7">
      <c r="A244" s="1"/>
      <c r="B244" s="1"/>
      <c r="C244" s="1"/>
      <c r="D244" s="64" t="s">
        <v>418</v>
      </c>
      <c r="E244" s="1"/>
      <c r="F244" s="1"/>
      <c r="G244" s="66">
        <f>ROUND(SUM(G236:G243),5)</f>
        <v>43</v>
      </c>
    </row>
    <row r="245" spans="1:7">
      <c r="A245" s="1"/>
      <c r="B245" s="1"/>
      <c r="C245" s="3"/>
      <c r="D245" s="64" t="s">
        <v>419</v>
      </c>
      <c r="E245" s="1"/>
      <c r="F245" s="1"/>
      <c r="G245" s="66">
        <v>0</v>
      </c>
    </row>
    <row r="246" spans="1:7">
      <c r="A246" s="1"/>
      <c r="B246" s="3"/>
      <c r="C246" s="3"/>
      <c r="D246" s="64" t="s">
        <v>420</v>
      </c>
      <c r="E246" s="1"/>
      <c r="F246" s="1"/>
      <c r="G246" s="66">
        <v>0</v>
      </c>
    </row>
    <row r="247" spans="1:7">
      <c r="A247" s="3"/>
      <c r="B247" s="3"/>
      <c r="C247" s="1"/>
      <c r="D247" s="64" t="s">
        <v>421</v>
      </c>
      <c r="E247" s="1"/>
      <c r="F247" s="1"/>
      <c r="G247" s="66">
        <v>1175</v>
      </c>
    </row>
    <row r="248" spans="1:7">
      <c r="A248" s="3"/>
      <c r="B248" s="1"/>
      <c r="C248" s="1"/>
      <c r="D248" s="64" t="s">
        <v>422</v>
      </c>
      <c r="E248" s="1"/>
      <c r="F248" s="1"/>
      <c r="G248" s="66">
        <v>0</v>
      </c>
    </row>
    <row r="249" spans="1:7">
      <c r="A249" s="1"/>
      <c r="B249" s="1"/>
      <c r="C249" s="1"/>
      <c r="D249" s="64" t="s">
        <v>423</v>
      </c>
      <c r="E249" s="1"/>
      <c r="F249" s="1"/>
      <c r="G249" s="66">
        <v>0</v>
      </c>
    </row>
    <row r="250" spans="1:7" ht="13.5" thickBot="1">
      <c r="A250" s="1"/>
      <c r="B250" s="1"/>
      <c r="C250" s="3"/>
      <c r="D250" s="64" t="s">
        <v>424</v>
      </c>
      <c r="E250" s="1"/>
      <c r="F250" s="1"/>
      <c r="G250" s="66">
        <v>0</v>
      </c>
    </row>
    <row r="251" spans="1:7" ht="13.5" thickBot="1">
      <c r="A251" s="1"/>
      <c r="B251" s="3"/>
      <c r="C251" s="65" t="s">
        <v>425</v>
      </c>
      <c r="D251" s="1"/>
      <c r="E251" s="1"/>
      <c r="F251" s="1"/>
      <c r="G251" s="70">
        <f>ROUND(SUM(G232:G235)+SUM(G244:G250),5)</f>
        <v>1328</v>
      </c>
    </row>
    <row r="252" spans="1:7" ht="13.5" thickBot="1">
      <c r="A252" s="3"/>
      <c r="B252" s="65" t="s">
        <v>20</v>
      </c>
      <c r="C252" s="1"/>
      <c r="D252" s="1"/>
      <c r="E252" s="1"/>
      <c r="F252" s="1"/>
      <c r="G252" s="70">
        <f>ROUND(G39+G57+G74+G81+G127+G141+G162+G215+G224+G231+G251,5)</f>
        <v>69775</v>
      </c>
    </row>
    <row r="253" spans="1:7" ht="13.5" thickBot="1">
      <c r="A253" s="65" t="s">
        <v>21</v>
      </c>
      <c r="B253" s="1"/>
      <c r="C253" s="1"/>
      <c r="D253" s="1"/>
      <c r="E253" s="1"/>
      <c r="F253" s="1"/>
      <c r="G253" s="68">
        <f>ROUND(G38-G252,5)</f>
        <v>-1369</v>
      </c>
    </row>
    <row r="254" spans="1:7" ht="13.5" thickTop="1"/>
  </sheetData>
  <phoneticPr fontId="0" type="noConversion"/>
  <pageMargins left="0.75" right="0.75" top="1" bottom="1" header="0.1" footer="0.5"/>
  <pageSetup orientation="portrait" horizontalDpi="300" verticalDpi="300" r:id="rId1"/>
  <headerFooter alignWithMargins="0">
    <oddHeader>&amp;L&amp;"Arial,Bold"&amp;8 4:07 PM
&amp;"Arial,Bold"&amp;8 03/16/18&amp;C&amp;"Arial,Bold"&amp;12 Christ Episcopal Church
&amp;"Arial,Bold"&amp;14 Actual Expenses YTD (Budget)
&amp;"Arial,Bold"&amp;10 January through February 2018</oddHeader>
    <oddFooter>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MonthlyReport</vt:lpstr>
      <vt:lpstr>NewsletterReport</vt:lpstr>
      <vt:lpstr>BudgetToDate</vt:lpstr>
      <vt:lpstr>QBActualsMonth_Original</vt:lpstr>
      <vt:lpstr>QBActualsMonth</vt:lpstr>
      <vt:lpstr>QBActualsMonthLastYear_Original</vt:lpstr>
      <vt:lpstr>QBActualsMonthLastYear</vt:lpstr>
      <vt:lpstr>QBActualsYTD_Original</vt:lpstr>
      <vt:lpstr>QBActualsYTD</vt:lpstr>
      <vt:lpstr>QBActualsYTDLastYear_Original</vt:lpstr>
      <vt:lpstr>QBActualsYTDLastYear</vt:lpstr>
      <vt:lpstr>Alert</vt:lpstr>
      <vt:lpstr>QBBalanceSheetForRepor_Original</vt:lpstr>
      <vt:lpstr>QBBalanceSheetForReport</vt:lpstr>
      <vt:lpstr>MonthlyReport!Print_Area</vt:lpstr>
      <vt:lpstr>NewsletterReport!Print_Area</vt:lpstr>
      <vt:lpstr>QBActualsMonth!Print_Titles</vt:lpstr>
      <vt:lpstr>QBActualsMonth_Original!Print_Titles</vt:lpstr>
      <vt:lpstr>QBActualsMonthLastYear!Print_Titles</vt:lpstr>
      <vt:lpstr>QBActualsMonthLastYear_Original!Print_Titles</vt:lpstr>
      <vt:lpstr>QBActualsYTD!Print_Titles</vt:lpstr>
      <vt:lpstr>QBActualsYTD_Original!Print_Titles</vt:lpstr>
      <vt:lpstr>QBActualsYTDLastYear!Print_Titles</vt:lpstr>
      <vt:lpstr>QBActualsYTDLastYear_Original!Print_Titles</vt:lpstr>
      <vt:lpstr>QBBalanceSheetForRepor_Original!Print_Titles</vt:lpstr>
      <vt:lpstr>QBBalanceSheetForReport!Print_Titles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2018-03-16T20:28:18Z</cp:lastPrinted>
  <dcterms:created xsi:type="dcterms:W3CDTF">1996-10-14T23:33:28Z</dcterms:created>
  <dcterms:modified xsi:type="dcterms:W3CDTF">2018-03-16T20:28:33Z</dcterms:modified>
</cp:coreProperties>
</file>